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<sst xmlns="http://schemas.openxmlformats.org/spreadsheetml/2006/main" count="349" uniqueCount="344">
  <si>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</si>
  <si>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</si>
  <si>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</si>
  <si>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</si>
  <si>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</si>
  <si>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</si>
  <si>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</si>
  <si>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</si>
  <si>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</si>
  <si>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</si>
  <si>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</si>
  <si>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</si>
  <si>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</si>
  <si>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</si>
  <si>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</si>
  <si>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</si>
  <si>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</si>
  <si>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</si>
  <si>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</si>
  <si>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</si>
  <si>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</si>
  <si>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</si>
  <si>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</si>
  <si>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</si>
  <si>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</si>
  <si>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</si>
  <si>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</si>
  <si>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</si>
  <si>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</si>
  <si>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Налог, взимаемый в виде стоимости патента в связи с применением упрощенной системы налогообложения</t>
  </si>
  <si>
    <t>000  1  05  01040  02  0000  110</t>
  </si>
  <si>
    <t>000  1  05  01041  02  0000  110</t>
  </si>
  <si>
    <t>Минимальный налог, зачисляемый в бюджеты субъектов Российской Федерации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</si>
  <si>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</si>
  <si>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</si>
  <si>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</si>
  <si>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</si>
  <si>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</si>
  <si>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</si>
  <si>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</si>
  <si>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</si>
  <si>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</si>
  <si>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</si>
  <si>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</si>
  <si>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</si>
  <si>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</si>
  <si>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</si>
  <si>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</si>
  <si>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</si>
  <si>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</si>
  <si>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</si>
  <si>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</si>
  <si>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</si>
  <si>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</si>
  <si>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</si>
  <si>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</si>
  <si>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</si>
  <si>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</si>
  <si>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</si>
  <si>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</si>
  <si>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</si>
  <si>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</si>
  <si>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</si>
  <si>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</si>
  <si>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</si>
  <si>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</si>
  <si>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</si>
  <si>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</si>
  <si>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</si>
  <si>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</si>
  <si>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</si>
  <si>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</si>
  <si>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</si>
  <si>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</si>
  <si>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</si>
  <si>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</si>
  <si>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000  1  08  07083  01  0000  110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</si>
  <si>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</si>
  <si>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</si>
  <si>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</si>
  <si>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</si>
  <si>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</si>
  <si>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</si>
  <si>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</si>
  <si>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</si>
  <si>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</si>
  <si>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</si>
  <si>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</si>
  <si>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</si>
  <si>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</si>
  <si>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</si>
  <si>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</si>
  <si>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</si>
  <si>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</si>
  <si>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</si>
  <si>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</si>
  <si>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</si>
  <si>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</si>
  <si>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</si>
  <si>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</si>
  <si>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</si>
  <si>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</si>
  <si>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</si>
  <si>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</si>
  <si>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</si>
  <si>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</si>
  <si>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</si>
  <si>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</si>
  <si>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</si>
  <si>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</si>
  <si>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</si>
  <si>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</si>
  <si>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</si>
  <si>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</si>
  <si>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</si>
  <si>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</si>
  <si>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</si>
  <si>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</si>
  <si>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</si>
  <si>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</si>
  <si>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</si>
  <si>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</si>
  <si>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</si>
  <si>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</si>
  <si>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</si>
  <si>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</si>
  <si>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</si>
  <si>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</si>
  <si>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</si>
  <si>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</si>
  <si>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</si>
  <si>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</si>
  <si>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</si>
  <si>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</si>
  <si>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</si>
  <si>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</si>
  <si>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</si>
  <si>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</si>
  <si>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</si>
  <si>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</si>
  <si>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</si>
  <si>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</si>
  <si>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</si>
  <si>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</si>
  <si>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</si>
  <si>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</si>
  <si>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</si>
  <si>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</si>
  <si>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</si>
  <si>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</si>
  <si>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</si>
  <si>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</si>
  <si>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</si>
  <si>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</si>
  <si>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</si>
  <si>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</si>
  <si>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</si>
  <si>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</si>
  <si>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</si>
  <si>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</si>
  <si>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</si>
  <si>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</si>
  <si>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</si>
  <si>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</si>
  <si>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</si>
  <si>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</si>
  <si>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</si>
  <si>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</si>
  <si>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</si>
  <si>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</si>
  <si>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</si>
  <si>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</si>
  <si>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</si>
  <si>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</si>
  <si>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</si>
  <si>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</si>
  <si>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</si>
  <si>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</si>
  <si>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</si>
  <si>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</si>
  <si>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</si>
  <si>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</si>
  <si>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</si>
  <si>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</si>
  <si>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</si>
  <si>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</si>
  <si>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</si>
  <si>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</si>
  <si>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</si>
  <si>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</si>
  <si>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</si>
  <si>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000  1  16  33040  04  0000  140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</si>
  <si>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</si>
  <si>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</si>
  <si>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</si>
  <si>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</si>
  <si>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</si>
  <si>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</si>
  <si>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</si>
  <si>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</si>
  <si>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</si>
  <si>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</si>
  <si>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</si>
  <si>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</si>
  <si>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</si>
  <si>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</si>
  <si>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</si>
  <si>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</si>
  <si>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</si>
  <si>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</si>
  <si>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</si>
  <si>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</si>
  <si>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</si>
  <si>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</si>
  <si>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</si>
  <si>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</si>
  <si>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</si>
  <si>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</si>
  <si>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</si>
  <si>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</si>
  <si>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</si>
  <si>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</si>
  <si>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</si>
  <si>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</si>
  <si>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</si>
  <si>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000  2  02  02041  00  0000  151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</si>
  <si>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</si>
  <si>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000  2  02  02041  04  0000  151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</si>
  <si>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</si>
  <si>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000  2  02  02077  00  0000  151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</si>
  <si>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</si>
  <si>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000  2  02  02077  04  0000  151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</si>
  <si>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</si>
  <si>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</si>
  <si>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</si>
  <si>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</si>
  <si>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</si>
  <si>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000  2  02  02088  04  0002  151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</si>
  <si>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</si>
  <si>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</si>
  <si>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</si>
  <si>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</si>
  <si>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</si>
  <si>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</si>
  <si>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</si>
  <si>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</si>
  <si>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</si>
  <si>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</si>
  <si>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</si>
  <si>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</si>
  <si>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</si>
  <si>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</si>
  <si>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</si>
  <si>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</si>
  <si>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</si>
  <si>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</si>
  <si>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</si>
  <si>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</si>
  <si>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</si>
  <si>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</si>
  <si>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</si>
  <si>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</si>
  <si>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</si>
  <si>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</si>
  <si>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</si>
  <si>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</si>
  <si>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</si>
  <si>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</si>
  <si>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</si>
  <si>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</si>
  <si>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</si>
  <si>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</si>
  <si>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</si>
  <si>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</si>
  <si>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</si>
  <si>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</si>
  <si>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</si>
  <si>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</si>
  <si>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</si>
  <si>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</si>
  <si>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</si>
  <si>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</si>
  <si>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</si>
  <si>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</si>
  <si>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</si>
  <si>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</si>
  <si>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</si>
  <si>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</si>
  <si>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</si>
  <si>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</si>
  <si>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</si>
  <si>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</si>
  <si>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</si>
  <si>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</si>
  <si>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</si>
  <si>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</si>
  <si>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</si>
  <si>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</si>
  <si>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</si>
  <si>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</si>
  <si>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</si>
  <si>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</si>
  <si>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</si>
  <si>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</si>
  <si>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</si>
  <si>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</si>
  <si>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% исполенения к уточненному плану на 2012 год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</si>
  <si>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</si>
  <si>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</si>
  <si>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</si>
  <si>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4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sz val="14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132, 133, 134, 135, 135</t>
    </r>
    <r>
      <rPr>
        <sz val="14"/>
        <color indexed="8"/>
        <rFont val="Times New Roman"/>
        <family val="1"/>
      </rPr>
      <t xml:space="preserve">¹ </t>
    </r>
    <r>
      <rPr>
        <sz val="12"/>
        <color indexed="8"/>
        <rFont val="Times New Roman"/>
        <family val="1"/>
      </rPr>
      <t xml:space="preserve">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</si>
  <si>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 xml:space="preserve">Доходы бюджета городского округа город Мегион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первое полугодие 2012 года </t>
  </si>
  <si>
    <t>Исполнено на 01.07.2012</t>
  </si>
  <si>
    <t>Уточненный план на 2012 год, утвержден решением Думы города Мегиона от 22.06.2012 №271 (с учетом уведомлений Департамента финансов ХМАО - Югры)</t>
  </si>
  <si>
    <t>000  1  11  01000  00  0000  120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</si>
  <si>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</si>
  <si>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</si>
  <si>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</si>
  <si>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000  2  02  02109  00  0000  151</t>
  </si>
  <si>
    <t>000  2  02  02109  04  0000  151</t>
  </si>
  <si>
    <t>000  2  02  02150  00  0000  151</t>
  </si>
  <si>
    <t>000  2  02  02150  04  0000  151</t>
  </si>
  <si>
    <t>Субсидии бюджетам муниципальных образований на проведение капитального ремонта многоквартирных домов</t>
  </si>
  <si>
    <t>Субсидии бюджетам городских округов на проведение капитального ремонта многоквартирных домов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</si>
  <si>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</si>
  <si>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</si>
  <si>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000  2  02  04041  00  0000  151</t>
  </si>
  <si>
    <t>000  2  02  04041  04  0000  151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</si>
  <si>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</si>
  <si>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библиотечного дела с учетом задачи расширения информационных технологий и оцифровки</t>
  </si>
  <si>
    <t>000  1  12  01050  01  0000  120</t>
  </si>
  <si>
    <t>Плата за иные виды негативного воздействия на окружающую среду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</si>
  <si>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</si>
  <si>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</si>
  <si>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</si>
  <si>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</si>
  <si>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000  1  16  23041  04  0000  140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</si>
  <si>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</si>
  <si>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</si>
  <si>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</si>
  <si>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</si>
  <si>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227/1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</si>
  <si>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</si>
  <si>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№ 181-ФЗ "О социальной защите инвалидов в Российской Федерации"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</si>
</sst>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39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 vertical="top" wrapText="1"/>
    </xf>
    <xf numFmtId="0" fontId="3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0"/>
  <sheetViews>
    <sheetView tabSelected="1" zoomScalePageLayoutView="0" workbookViewId="0" topLeftCell="A1">
      <selection activeCell="A1" sqref="A1:IV16384"/>
    </sheetView>
  </sheetViews>
  <sheetFormatPr defaultColWidth="9.33203125" defaultRowHeight="11.25"/>
  <cols>
    <col min="1" max="1" width="11.5" style="6" customWidth="1"/>
    <col min="2" max="2" width="89" style="8" customWidth="1"/>
    <col min="3" max="3" width="39" style="1" customWidth="1"/>
    <col min="4" max="4" width="31.16015625" style="8" customWidth="1"/>
    <col min="5" max="5" width="22.5" style="8" customWidth="1"/>
    <col min="6" max="6" width="20.33203125" style="8" customWidth="1"/>
    <col min="7" max="15" width="9.33203125" style="6" customWidth="1"/>
    <col min="16" max="16384" width="9.33203125" style="6" customWidth="1"/>
  </cols>
  <sheetData>
    <row r="1" spans="3:6" s="8" customFormat="1" ht="15.75">
      <c r="C1" s="1"/>
      <c r="E1" s="11"/>
      <c r="F1" s="12"/>
    </row>
    <row r="2" spans="3:6" s="8" customFormat="1" ht="15.75" customHeight="1">
      <c r="C2" s="1"/>
      <c r="E2" s="11"/>
      <c r="F2" s="11"/>
    </row>
    <row r="3" spans="3:6" s="8" customFormat="1" ht="15.75">
      <c r="C3" s="1"/>
      <c r="E3" s="11"/>
      <c r="F3" s="12"/>
    </row>
    <row r="4" spans="3:6" s="8" customFormat="1" ht="15.75" customHeight="1">
      <c r="C4" s="1"/>
      <c r="E4" s="11"/>
      <c r="F4" s="12"/>
    </row>
    <row r="5" spans="3:6" s="8" customFormat="1" ht="15.75">
      <c r="C5" s="1"/>
      <c r="F5" s="9"/>
    </row>
    <row r="6" spans="2:6" s="8" customFormat="1" ht="15.75">
      <c r="B6" s="13" t="s">
        <v>311</v>
      </c>
      <c r="C6" s="14"/>
      <c r="D6" s="14"/>
      <c r="E6" s="14"/>
      <c r="F6" s="14"/>
    </row>
    <row r="7" spans="2:6" s="8" customFormat="1" ht="15.75">
      <c r="B7" s="14"/>
      <c r="C7" s="14"/>
      <c r="D7" s="14"/>
      <c r="E7" s="14"/>
      <c r="F7" s="14"/>
    </row>
    <row r="8" spans="3:6" s="8" customFormat="1" ht="15.75">
      <c r="C8" s="1"/>
      <c r="F8" s="8" t="s">
        <v>309</v>
      </c>
    </row>
    <row r="9" spans="2:6" s="4" customFormat="1" ht="145.5" customHeight="1">
      <c r="B9" s="2" t="s">
        <v>307</v>
      </c>
      <c r="C9" s="3" t="s">
        <v>0</v>
      </c>
      <c r="D9" s="2" t="s">
        <v>313</v>
      </c>
      <c r="E9" s="2" t="s">
        <v>312</v>
      </c>
      <c r="F9" s="2" t="s">
        <v>306</v>
      </c>
    </row>
    <row r="10" spans="2:6" ht="15.75">
      <c r="B10" s="10" t="s">
        <v>1</v>
      </c>
      <c r="C10" s="5" t="s">
        <v>2</v>
      </c>
      <c r="D10" s="7">
        <f>SUM(D11,D123)</f>
        <v>3361356.3000000003</v>
      </c>
      <c r="E10" s="7">
        <f>SUM(E11,E123)</f>
        <v>1656093.6</v>
      </c>
      <c r="F10" s="7">
        <f>SUM(E10/D10)*100</f>
        <v>49.26861219680877</v>
      </c>
    </row>
    <row r="11" spans="2:6" ht="15.75">
      <c r="B11" s="10" t="s">
        <v>3</v>
      </c>
      <c r="C11" s="5" t="s">
        <v>4</v>
      </c>
      <c r="D11" s="7">
        <f>SUM(D12,D18,D35,D46,D52,D61,D76,D83,D87,D96,D120)</f>
        <v>1108363</v>
      </c>
      <c r="E11" s="7">
        <f>SUM(E12,E18,E35,E46,E52,E61,E76,E83,E87,E96,E120)</f>
        <v>488377.1000000001</v>
      </c>
      <c r="F11" s="7">
        <f aca="true" t="shared" si="0" ref="F11:F76">SUM(E11/D11)*100</f>
        <v>44.0629198195898</v>
      </c>
    </row>
    <row r="12" spans="2:6" ht="15.75">
      <c r="B12" s="10" t="s">
        <v>5</v>
      </c>
      <c r="C12" s="5" t="s">
        <v>6</v>
      </c>
      <c r="D12" s="7">
        <f>SUM(D13)</f>
        <v>651554</v>
      </c>
      <c r="E12" s="7">
        <f>SUM(E13)</f>
        <v>307107.9</v>
      </c>
      <c r="F12" s="7">
        <f t="shared" si="0"/>
        <v>47.13468108552784</v>
      </c>
    </row>
    <row r="13" spans="2:6" ht="21" customHeight="1">
      <c r="B13" s="10" t="s">
        <v>7</v>
      </c>
      <c r="C13" s="5" t="s">
        <v>8</v>
      </c>
      <c r="D13" s="7">
        <f>SUM(D14,D15,D16,D17)</f>
        <v>651554</v>
      </c>
      <c r="E13" s="7">
        <f>SUM(E14,E15,E16,E17)</f>
        <v>307107.9</v>
      </c>
      <c r="F13" s="7">
        <f t="shared" si="0"/>
        <v>47.13468108552784</v>
      </c>
    </row>
    <row r="14" spans="2:6" ht="82.5" customHeight="1">
      <c r="B14" s="10" t="s">
        <v>340</v>
      </c>
      <c r="C14" s="5" t="s">
        <v>9</v>
      </c>
      <c r="D14" s="7">
        <v>649330</v>
      </c>
      <c r="E14" s="7">
        <v>304668.5</v>
      </c>
      <c r="F14" s="7">
        <f t="shared" si="0"/>
        <v>46.92044107002602</v>
      </c>
    </row>
    <row r="15" spans="2:6" ht="115.5" customHeight="1">
      <c r="B15" s="10" t="s">
        <v>10</v>
      </c>
      <c r="C15" s="5" t="s">
        <v>11</v>
      </c>
      <c r="D15" s="7">
        <v>2220</v>
      </c>
      <c r="E15" s="7">
        <v>1359.9</v>
      </c>
      <c r="F15" s="7">
        <f t="shared" si="0"/>
        <v>61.25675675675676</v>
      </c>
    </row>
    <row r="16" spans="2:6" ht="47.25">
      <c r="B16" s="10" t="s">
        <v>12</v>
      </c>
      <c r="C16" s="5" t="s">
        <v>13</v>
      </c>
      <c r="D16" s="7">
        <v>0</v>
      </c>
      <c r="E16" s="7">
        <v>1036.9</v>
      </c>
      <c r="F16" s="7">
        <v>0</v>
      </c>
    </row>
    <row r="17" spans="2:6" ht="85.5" customHeight="1">
      <c r="B17" s="10" t="s">
        <v>341</v>
      </c>
      <c r="C17" s="5" t="s">
        <v>14</v>
      </c>
      <c r="D17" s="7">
        <v>4</v>
      </c>
      <c r="E17" s="7">
        <v>42.6</v>
      </c>
      <c r="F17" s="7">
        <f t="shared" si="0"/>
        <v>1065</v>
      </c>
    </row>
    <row r="18" spans="2:6" ht="25.5" customHeight="1">
      <c r="B18" s="10" t="s">
        <v>15</v>
      </c>
      <c r="C18" s="5" t="s">
        <v>16</v>
      </c>
      <c r="D18" s="7">
        <f>SUM(D19,D29,D32)</f>
        <v>81215</v>
      </c>
      <c r="E18" s="7">
        <f>SUM(E19,E29,E32)</f>
        <v>55829.2</v>
      </c>
      <c r="F18" s="7">
        <f t="shared" si="0"/>
        <v>68.74247368097026</v>
      </c>
    </row>
    <row r="19" spans="2:6" ht="34.5" customHeight="1">
      <c r="B19" s="10" t="s">
        <v>17</v>
      </c>
      <c r="C19" s="5" t="s">
        <v>18</v>
      </c>
      <c r="D19" s="7">
        <v>40151</v>
      </c>
      <c r="E19" s="7">
        <f>SUM(E20,E23,E26,E28)</f>
        <v>31701.299999999996</v>
      </c>
      <c r="F19" s="7">
        <f t="shared" si="0"/>
        <v>78.9551941421135</v>
      </c>
    </row>
    <row r="20" spans="2:6" ht="31.5">
      <c r="B20" s="10" t="s">
        <v>19</v>
      </c>
      <c r="C20" s="5" t="s">
        <v>20</v>
      </c>
      <c r="D20" s="7">
        <f>SUM(D21,D22)</f>
        <v>36936</v>
      </c>
      <c r="E20" s="7">
        <f>SUM(E21,E22)</f>
        <v>20105.899999999998</v>
      </c>
      <c r="F20" s="7">
        <f t="shared" si="0"/>
        <v>54.43442711717565</v>
      </c>
    </row>
    <row r="21" spans="2:6" ht="31.5">
      <c r="B21" s="10" t="s">
        <v>19</v>
      </c>
      <c r="C21" s="5" t="s">
        <v>21</v>
      </c>
      <c r="D21" s="7">
        <v>36936</v>
      </c>
      <c r="E21" s="7">
        <v>25349.6</v>
      </c>
      <c r="F21" s="7">
        <f t="shared" si="0"/>
        <v>68.63114576564868</v>
      </c>
    </row>
    <row r="22" spans="2:6" ht="51" customHeight="1">
      <c r="B22" s="10" t="s">
        <v>22</v>
      </c>
      <c r="C22" s="5" t="s">
        <v>23</v>
      </c>
      <c r="D22" s="7">
        <v>0</v>
      </c>
      <c r="E22" s="7">
        <v>-5243.7</v>
      </c>
      <c r="F22" s="7">
        <v>0</v>
      </c>
    </row>
    <row r="23" spans="2:6" ht="39" customHeight="1">
      <c r="B23" s="10" t="s">
        <v>24</v>
      </c>
      <c r="C23" s="5" t="s">
        <v>25</v>
      </c>
      <c r="D23" s="7">
        <f>SUM(D24,D25)</f>
        <v>3040</v>
      </c>
      <c r="E23" s="7">
        <f>SUM(E24,E25)</f>
        <v>4476.3</v>
      </c>
      <c r="F23" s="7">
        <f t="shared" si="0"/>
        <v>147.24671052631578</v>
      </c>
    </row>
    <row r="24" spans="2:6" ht="37.5" customHeight="1">
      <c r="B24" s="10" t="s">
        <v>24</v>
      </c>
      <c r="C24" s="5" t="s">
        <v>26</v>
      </c>
      <c r="D24" s="7">
        <v>3040</v>
      </c>
      <c r="E24" s="7">
        <v>2784.9</v>
      </c>
      <c r="F24" s="7">
        <f t="shared" si="0"/>
        <v>91.60855263157896</v>
      </c>
    </row>
    <row r="25" spans="2:6" ht="52.5" customHeight="1">
      <c r="B25" s="10" t="s">
        <v>27</v>
      </c>
      <c r="C25" s="5" t="s">
        <v>28</v>
      </c>
      <c r="D25" s="7">
        <v>0</v>
      </c>
      <c r="E25" s="7">
        <v>1691.4</v>
      </c>
      <c r="F25" s="7">
        <v>0</v>
      </c>
    </row>
    <row r="26" spans="2:6" ht="35.25" customHeight="1">
      <c r="B26" s="10" t="s">
        <v>29</v>
      </c>
      <c r="C26" s="5" t="s">
        <v>30</v>
      </c>
      <c r="D26" s="7">
        <f>SUM(D27)</f>
        <v>36</v>
      </c>
      <c r="E26" s="7">
        <f>SUM(E27)</f>
        <v>132.1</v>
      </c>
      <c r="F26" s="7">
        <f t="shared" si="0"/>
        <v>366.94444444444446</v>
      </c>
    </row>
    <row r="27" spans="2:6" ht="35.25" customHeight="1">
      <c r="B27" s="10" t="s">
        <v>29</v>
      </c>
      <c r="C27" s="5" t="s">
        <v>31</v>
      </c>
      <c r="D27" s="7">
        <v>36</v>
      </c>
      <c r="E27" s="7">
        <v>132.1</v>
      </c>
      <c r="F27" s="7">
        <f t="shared" si="0"/>
        <v>366.94444444444446</v>
      </c>
    </row>
    <row r="28" spans="2:6" ht="38.25" customHeight="1">
      <c r="B28" s="10" t="s">
        <v>32</v>
      </c>
      <c r="C28" s="5" t="s">
        <v>33</v>
      </c>
      <c r="D28" s="7">
        <v>139</v>
      </c>
      <c r="E28" s="7">
        <v>6987</v>
      </c>
      <c r="F28" s="7">
        <f t="shared" si="0"/>
        <v>5026.618705035971</v>
      </c>
    </row>
    <row r="29" spans="2:6" ht="30" customHeight="1">
      <c r="B29" s="10" t="s">
        <v>34</v>
      </c>
      <c r="C29" s="5" t="s">
        <v>35</v>
      </c>
      <c r="D29" s="7">
        <f>SUM(D30,D31)</f>
        <v>40976</v>
      </c>
      <c r="E29" s="7">
        <f>SUM(E30,E31)</f>
        <v>24037.899999999998</v>
      </c>
      <c r="F29" s="7">
        <f t="shared" si="0"/>
        <v>58.66336392034361</v>
      </c>
    </row>
    <row r="30" spans="2:6" ht="22.5" customHeight="1">
      <c r="B30" s="10" t="s">
        <v>34</v>
      </c>
      <c r="C30" s="5" t="s">
        <v>36</v>
      </c>
      <c r="D30" s="7">
        <v>40976</v>
      </c>
      <c r="E30" s="7">
        <v>23868.1</v>
      </c>
      <c r="F30" s="7">
        <f t="shared" si="0"/>
        <v>58.24897500976181</v>
      </c>
    </row>
    <row r="31" spans="2:6" ht="48.75" customHeight="1">
      <c r="B31" s="10" t="s">
        <v>37</v>
      </c>
      <c r="C31" s="5" t="s">
        <v>38</v>
      </c>
      <c r="D31" s="7">
        <v>0</v>
      </c>
      <c r="E31" s="7">
        <v>169.8</v>
      </c>
      <c r="F31" s="7">
        <v>0</v>
      </c>
    </row>
    <row r="32" spans="2:6" ht="18.75" customHeight="1">
      <c r="B32" s="10" t="s">
        <v>39</v>
      </c>
      <c r="C32" s="5" t="s">
        <v>40</v>
      </c>
      <c r="D32" s="7">
        <f>SUM(D34,D33)</f>
        <v>88</v>
      </c>
      <c r="E32" s="7">
        <f>SUM(E34,E33)</f>
        <v>90</v>
      </c>
      <c r="F32" s="7">
        <f t="shared" si="0"/>
        <v>102.27272727272727</v>
      </c>
    </row>
    <row r="33" spans="2:6" ht="21.75" customHeight="1">
      <c r="B33" s="10" t="s">
        <v>39</v>
      </c>
      <c r="C33" s="5" t="s">
        <v>41</v>
      </c>
      <c r="D33" s="7">
        <v>88</v>
      </c>
      <c r="E33" s="7">
        <v>93.2</v>
      </c>
      <c r="F33" s="7">
        <f t="shared" si="0"/>
        <v>105.9090909090909</v>
      </c>
    </row>
    <row r="34" spans="2:6" ht="37.5" customHeight="1">
      <c r="B34" s="10" t="s">
        <v>42</v>
      </c>
      <c r="C34" s="5" t="s">
        <v>43</v>
      </c>
      <c r="D34" s="7">
        <v>0</v>
      </c>
      <c r="E34" s="7">
        <v>-3.2</v>
      </c>
      <c r="F34" s="7">
        <v>0</v>
      </c>
    </row>
    <row r="35" spans="2:6" ht="21" customHeight="1">
      <c r="B35" s="10" t="s">
        <v>44</v>
      </c>
      <c r="C35" s="5" t="s">
        <v>45</v>
      </c>
      <c r="D35" s="7">
        <f>SUM(D38,D36,D41)</f>
        <v>106716</v>
      </c>
      <c r="E35" s="7">
        <f>SUM(E38,E36,E41)</f>
        <v>43343.600000000006</v>
      </c>
      <c r="F35" s="7">
        <f t="shared" si="0"/>
        <v>40.615840173919565</v>
      </c>
    </row>
    <row r="36" spans="2:6" ht="18.75" customHeight="1">
      <c r="B36" s="10" t="s">
        <v>46</v>
      </c>
      <c r="C36" s="5" t="s">
        <v>47</v>
      </c>
      <c r="D36" s="7">
        <f>SUM(D37)</f>
        <v>11900</v>
      </c>
      <c r="E36" s="7">
        <f>SUM(E37)</f>
        <v>1626.8</v>
      </c>
      <c r="F36" s="7">
        <f t="shared" si="0"/>
        <v>13.670588235294117</v>
      </c>
    </row>
    <row r="37" spans="2:6" ht="48.75" customHeight="1">
      <c r="B37" s="10" t="s">
        <v>48</v>
      </c>
      <c r="C37" s="5" t="s">
        <v>49</v>
      </c>
      <c r="D37" s="7">
        <v>11900</v>
      </c>
      <c r="E37" s="7">
        <v>1626.8</v>
      </c>
      <c r="F37" s="7">
        <f t="shared" si="0"/>
        <v>13.670588235294117</v>
      </c>
    </row>
    <row r="38" spans="2:6" ht="21" customHeight="1">
      <c r="B38" s="10" t="s">
        <v>50</v>
      </c>
      <c r="C38" s="5" t="s">
        <v>51</v>
      </c>
      <c r="D38" s="7">
        <f>SUM(D39,D40)</f>
        <v>86736</v>
      </c>
      <c r="E38" s="7">
        <f>SUM(E39,E40)</f>
        <v>34438</v>
      </c>
      <c r="F38" s="7">
        <f t="shared" si="0"/>
        <v>39.704390333886735</v>
      </c>
    </row>
    <row r="39" spans="2:6" ht="21.75" customHeight="1">
      <c r="B39" s="10" t="s">
        <v>52</v>
      </c>
      <c r="C39" s="5" t="s">
        <v>53</v>
      </c>
      <c r="D39" s="7">
        <v>49770</v>
      </c>
      <c r="E39" s="7">
        <v>25377.4</v>
      </c>
      <c r="F39" s="7">
        <f t="shared" si="0"/>
        <v>50.98935101466747</v>
      </c>
    </row>
    <row r="40" spans="2:6" ht="21" customHeight="1">
      <c r="B40" s="10" t="s">
        <v>54</v>
      </c>
      <c r="C40" s="5" t="s">
        <v>55</v>
      </c>
      <c r="D40" s="7">
        <v>36966</v>
      </c>
      <c r="E40" s="7">
        <v>9060.6</v>
      </c>
      <c r="F40" s="7">
        <f t="shared" si="0"/>
        <v>24.510631391007955</v>
      </c>
    </row>
    <row r="41" spans="2:6" ht="19.5" customHeight="1">
      <c r="B41" s="10" t="s">
        <v>56</v>
      </c>
      <c r="C41" s="5" t="s">
        <v>57</v>
      </c>
      <c r="D41" s="7">
        <f>SUM(D42,D44)</f>
        <v>8080</v>
      </c>
      <c r="E41" s="7">
        <f>SUM(E42,E44)</f>
        <v>7278.8</v>
      </c>
      <c r="F41" s="7">
        <f t="shared" si="0"/>
        <v>90.08415841584159</v>
      </c>
    </row>
    <row r="42" spans="2:6" ht="47.25">
      <c r="B42" s="10" t="s">
        <v>58</v>
      </c>
      <c r="C42" s="5" t="s">
        <v>59</v>
      </c>
      <c r="D42" s="7">
        <f>SUM(D43)</f>
        <v>1080</v>
      </c>
      <c r="E42" s="7">
        <f>SUM(E43)</f>
        <v>-378.9</v>
      </c>
      <c r="F42" s="7">
        <f t="shared" si="0"/>
        <v>-35.083333333333336</v>
      </c>
    </row>
    <row r="43" spans="2:6" ht="63">
      <c r="B43" s="10" t="s">
        <v>60</v>
      </c>
      <c r="C43" s="5" t="s">
        <v>61</v>
      </c>
      <c r="D43" s="7">
        <v>1080</v>
      </c>
      <c r="E43" s="7">
        <v>-378.9</v>
      </c>
      <c r="F43" s="7">
        <f t="shared" si="0"/>
        <v>-35.083333333333336</v>
      </c>
    </row>
    <row r="44" spans="2:6" ht="47.25">
      <c r="B44" s="10" t="s">
        <v>62</v>
      </c>
      <c r="C44" s="5" t="s">
        <v>63</v>
      </c>
      <c r="D44" s="7">
        <f>SUM(D45)</f>
        <v>7000</v>
      </c>
      <c r="E44" s="7">
        <f>SUM(E45)</f>
        <v>7657.7</v>
      </c>
      <c r="F44" s="7">
        <f t="shared" si="0"/>
        <v>109.39571428571429</v>
      </c>
    </row>
    <row r="45" spans="2:6" ht="63">
      <c r="B45" s="10" t="s">
        <v>64</v>
      </c>
      <c r="C45" s="5" t="s">
        <v>65</v>
      </c>
      <c r="D45" s="7">
        <v>7000</v>
      </c>
      <c r="E45" s="7">
        <v>7657.7</v>
      </c>
      <c r="F45" s="7">
        <f t="shared" si="0"/>
        <v>109.39571428571429</v>
      </c>
    </row>
    <row r="46" spans="2:6" ht="15.75">
      <c r="B46" s="10" t="s">
        <v>66</v>
      </c>
      <c r="C46" s="5" t="s">
        <v>67</v>
      </c>
      <c r="D46" s="7">
        <f>SUM(D47,D49)</f>
        <v>16382</v>
      </c>
      <c r="E46" s="7">
        <f>SUM(E47,E49)</f>
        <v>4197.4</v>
      </c>
      <c r="F46" s="7">
        <f t="shared" si="0"/>
        <v>25.622024172872663</v>
      </c>
    </row>
    <row r="47" spans="2:6" ht="31.5">
      <c r="B47" s="10" t="s">
        <v>68</v>
      </c>
      <c r="C47" s="5" t="s">
        <v>69</v>
      </c>
      <c r="D47" s="7">
        <f>SUM(D48)</f>
        <v>4000</v>
      </c>
      <c r="E47" s="7">
        <f>SUM(E48)</f>
        <v>3223.4</v>
      </c>
      <c r="F47" s="7">
        <f t="shared" si="0"/>
        <v>80.58500000000001</v>
      </c>
    </row>
    <row r="48" spans="2:6" ht="47.25">
      <c r="B48" s="10" t="s">
        <v>308</v>
      </c>
      <c r="C48" s="5" t="s">
        <v>70</v>
      </c>
      <c r="D48" s="7">
        <v>4000</v>
      </c>
      <c r="E48" s="7">
        <v>3223.4</v>
      </c>
      <c r="F48" s="7">
        <f t="shared" si="0"/>
        <v>80.58500000000001</v>
      </c>
    </row>
    <row r="49" spans="2:6" ht="35.25" customHeight="1">
      <c r="B49" s="10" t="s">
        <v>71</v>
      </c>
      <c r="C49" s="5" t="s">
        <v>72</v>
      </c>
      <c r="D49" s="7">
        <f>SUM(D50)</f>
        <v>12382</v>
      </c>
      <c r="E49" s="7">
        <f>SUM(E50)</f>
        <v>974</v>
      </c>
      <c r="F49" s="7">
        <f t="shared" si="0"/>
        <v>7.866257470521725</v>
      </c>
    </row>
    <row r="50" spans="2:6" ht="66" customHeight="1">
      <c r="B50" s="10" t="s">
        <v>73</v>
      </c>
      <c r="C50" s="5" t="s">
        <v>74</v>
      </c>
      <c r="D50" s="7">
        <f>SUM(D51)</f>
        <v>12382</v>
      </c>
      <c r="E50" s="7">
        <f>SUM(E51)</f>
        <v>974</v>
      </c>
      <c r="F50" s="7">
        <f t="shared" si="0"/>
        <v>7.866257470521725</v>
      </c>
    </row>
    <row r="51" spans="2:6" ht="63">
      <c r="B51" s="10" t="s">
        <v>75</v>
      </c>
      <c r="C51" s="5" t="s">
        <v>76</v>
      </c>
      <c r="D51" s="7">
        <v>12382</v>
      </c>
      <c r="E51" s="7">
        <v>974</v>
      </c>
      <c r="F51" s="7">
        <f t="shared" si="0"/>
        <v>7.866257470521725</v>
      </c>
    </row>
    <row r="52" spans="2:6" ht="31.5">
      <c r="B52" s="10" t="s">
        <v>77</v>
      </c>
      <c r="C52" s="5" t="s">
        <v>78</v>
      </c>
      <c r="D52" s="7">
        <f>SUM(D53,D56)</f>
        <v>0</v>
      </c>
      <c r="E52" s="7">
        <f>SUM(E53,E56)</f>
        <v>2.5</v>
      </c>
      <c r="F52" s="7">
        <v>0</v>
      </c>
    </row>
    <row r="53" spans="2:6" ht="15.75">
      <c r="B53" s="10" t="s">
        <v>79</v>
      </c>
      <c r="C53" s="5" t="s">
        <v>80</v>
      </c>
      <c r="D53" s="7">
        <f>SUM(D54)</f>
        <v>0</v>
      </c>
      <c r="E53" s="7">
        <f>SUM(E54)</f>
        <v>2.1</v>
      </c>
      <c r="F53" s="7">
        <v>0</v>
      </c>
    </row>
    <row r="54" spans="2:6" ht="32.25" customHeight="1">
      <c r="B54" s="10" t="s">
        <v>81</v>
      </c>
      <c r="C54" s="5" t="s">
        <v>82</v>
      </c>
      <c r="D54" s="7">
        <f>SUM(D55)</f>
        <v>0</v>
      </c>
      <c r="E54" s="7">
        <f>SUM(E55)</f>
        <v>2.1</v>
      </c>
      <c r="F54" s="7">
        <v>0</v>
      </c>
    </row>
    <row r="55" spans="2:6" ht="36.75" customHeight="1">
      <c r="B55" s="10" t="s">
        <v>83</v>
      </c>
      <c r="C55" s="5" t="s">
        <v>84</v>
      </c>
      <c r="D55" s="7">
        <v>0</v>
      </c>
      <c r="E55" s="7">
        <v>2.1</v>
      </c>
      <c r="F55" s="7">
        <v>0</v>
      </c>
    </row>
    <row r="56" spans="2:6" ht="15.75">
      <c r="B56" s="10" t="s">
        <v>85</v>
      </c>
      <c r="C56" s="5" t="s">
        <v>86</v>
      </c>
      <c r="D56" s="7">
        <f>SUM(D57,D59)</f>
        <v>0</v>
      </c>
      <c r="E56" s="7">
        <f>SUM(E57,E59)</f>
        <v>0.4</v>
      </c>
      <c r="F56" s="7">
        <v>0</v>
      </c>
    </row>
    <row r="57" spans="2:6" ht="56.25" customHeight="1">
      <c r="B57" s="10" t="s">
        <v>87</v>
      </c>
      <c r="C57" s="5" t="s">
        <v>88</v>
      </c>
      <c r="D57" s="7">
        <f>SUM(D58)</f>
        <v>0</v>
      </c>
      <c r="E57" s="7">
        <f>SUM(E58)</f>
        <v>0</v>
      </c>
      <c r="F57" s="7">
        <v>0</v>
      </c>
    </row>
    <row r="58" spans="2:6" ht="65.25" customHeight="1">
      <c r="B58" s="10" t="s">
        <v>89</v>
      </c>
      <c r="C58" s="5" t="s">
        <v>90</v>
      </c>
      <c r="D58" s="7">
        <v>0</v>
      </c>
      <c r="E58" s="7">
        <v>0</v>
      </c>
      <c r="F58" s="7">
        <v>0</v>
      </c>
    </row>
    <row r="59" spans="2:6" ht="15.75">
      <c r="B59" s="10" t="s">
        <v>91</v>
      </c>
      <c r="C59" s="5" t="s">
        <v>92</v>
      </c>
      <c r="D59" s="7">
        <f>SUM(D60)</f>
        <v>0</v>
      </c>
      <c r="E59" s="7">
        <f>SUM(E60)</f>
        <v>0.4</v>
      </c>
      <c r="F59" s="7">
        <v>0</v>
      </c>
    </row>
    <row r="60" spans="2:6" ht="31.5">
      <c r="B60" s="10" t="s">
        <v>93</v>
      </c>
      <c r="C60" s="5" t="s">
        <v>94</v>
      </c>
      <c r="D60" s="7">
        <v>0</v>
      </c>
      <c r="E60" s="7">
        <v>0.4</v>
      </c>
      <c r="F60" s="7">
        <v>0</v>
      </c>
    </row>
    <row r="61" spans="2:6" ht="51" customHeight="1">
      <c r="B61" s="10" t="s">
        <v>95</v>
      </c>
      <c r="C61" s="5" t="s">
        <v>96</v>
      </c>
      <c r="D61" s="7">
        <f>SUM(D62,D64,D66,D73)</f>
        <v>160072</v>
      </c>
      <c r="E61" s="7">
        <f>SUM(E62,E64,E66,E73)</f>
        <v>39512.100000000006</v>
      </c>
      <c r="F61" s="7">
        <f t="shared" si="0"/>
        <v>24.683954720375834</v>
      </c>
    </row>
    <row r="62" spans="2:6" ht="82.5" customHeight="1">
      <c r="B62" s="10" t="s">
        <v>315</v>
      </c>
      <c r="C62" s="5" t="s">
        <v>314</v>
      </c>
      <c r="D62" s="7">
        <f>SUM(D63)</f>
        <v>0</v>
      </c>
      <c r="E62" s="7">
        <f>SUM(E63)</f>
        <v>17.8</v>
      </c>
      <c r="F62" s="7">
        <v>0</v>
      </c>
    </row>
    <row r="63" spans="2:6" ht="53.25" customHeight="1">
      <c r="B63" s="10" t="s">
        <v>317</v>
      </c>
      <c r="C63" s="5" t="s">
        <v>316</v>
      </c>
      <c r="D63" s="7">
        <v>0</v>
      </c>
      <c r="E63" s="7">
        <v>17.8</v>
      </c>
      <c r="F63" s="7">
        <v>0</v>
      </c>
    </row>
    <row r="64" spans="2:6" ht="36.75" customHeight="1">
      <c r="B64" s="10" t="s">
        <v>97</v>
      </c>
      <c r="C64" s="5" t="s">
        <v>98</v>
      </c>
      <c r="D64" s="7">
        <f>SUM(D65)</f>
        <v>45</v>
      </c>
      <c r="E64" s="7">
        <f>SUM(E65)</f>
        <v>0</v>
      </c>
      <c r="F64" s="7">
        <f t="shared" si="0"/>
        <v>0</v>
      </c>
    </row>
    <row r="65" spans="2:6" ht="31.5">
      <c r="B65" s="10" t="s">
        <v>99</v>
      </c>
      <c r="C65" s="5" t="s">
        <v>100</v>
      </c>
      <c r="D65" s="7">
        <v>45</v>
      </c>
      <c r="E65" s="7">
        <v>0</v>
      </c>
      <c r="F65" s="7">
        <f t="shared" si="0"/>
        <v>0</v>
      </c>
    </row>
    <row r="66" spans="2:6" ht="85.5" customHeight="1">
      <c r="B66" s="10" t="s">
        <v>101</v>
      </c>
      <c r="C66" s="5" t="s">
        <v>102</v>
      </c>
      <c r="D66" s="7">
        <f>SUM(D67,D69,D71)</f>
        <v>159773</v>
      </c>
      <c r="E66" s="7">
        <f>SUM(E67,E69,E71)</f>
        <v>39395.5</v>
      </c>
      <c r="F66" s="7">
        <f t="shared" si="0"/>
        <v>24.657169859738502</v>
      </c>
    </row>
    <row r="67" spans="2:6" ht="69" customHeight="1">
      <c r="B67" s="10" t="s">
        <v>103</v>
      </c>
      <c r="C67" s="5" t="s">
        <v>104</v>
      </c>
      <c r="D67" s="7">
        <f>SUM(D68)</f>
        <v>142000</v>
      </c>
      <c r="E67" s="7">
        <f>SUM(E68)</f>
        <v>30235.4</v>
      </c>
      <c r="F67" s="7">
        <f t="shared" si="0"/>
        <v>21.29253521126761</v>
      </c>
    </row>
    <row r="68" spans="2:6" ht="79.5" customHeight="1">
      <c r="B68" s="10" t="s">
        <v>105</v>
      </c>
      <c r="C68" s="5" t="s">
        <v>106</v>
      </c>
      <c r="D68" s="7">
        <v>142000</v>
      </c>
      <c r="E68" s="7">
        <v>30235.4</v>
      </c>
      <c r="F68" s="7">
        <f t="shared" si="0"/>
        <v>21.29253521126761</v>
      </c>
    </row>
    <row r="69" spans="2:6" ht="80.25" customHeight="1">
      <c r="B69" s="10" t="s">
        <v>107</v>
      </c>
      <c r="C69" s="5" t="s">
        <v>108</v>
      </c>
      <c r="D69" s="7">
        <f>SUM(D70)</f>
        <v>200</v>
      </c>
      <c r="E69" s="7">
        <f>SUM(E70)</f>
        <v>146.9</v>
      </c>
      <c r="F69" s="7">
        <f t="shared" si="0"/>
        <v>73.45</v>
      </c>
    </row>
    <row r="70" spans="2:6" ht="84" customHeight="1">
      <c r="B70" s="10" t="s">
        <v>109</v>
      </c>
      <c r="C70" s="5" t="s">
        <v>110</v>
      </c>
      <c r="D70" s="7">
        <v>200</v>
      </c>
      <c r="E70" s="7">
        <v>146.9</v>
      </c>
      <c r="F70" s="7">
        <f t="shared" si="0"/>
        <v>73.45</v>
      </c>
    </row>
    <row r="71" spans="2:6" ht="86.25" customHeight="1">
      <c r="B71" s="10" t="s">
        <v>111</v>
      </c>
      <c r="C71" s="5" t="s">
        <v>112</v>
      </c>
      <c r="D71" s="7">
        <f>SUM(D72)</f>
        <v>17573</v>
      </c>
      <c r="E71" s="7">
        <f>SUM(E72)</f>
        <v>9013.2</v>
      </c>
      <c r="F71" s="7">
        <f t="shared" si="0"/>
        <v>51.2900472315484</v>
      </c>
    </row>
    <row r="72" spans="2:6" ht="66" customHeight="1">
      <c r="B72" s="10" t="s">
        <v>113</v>
      </c>
      <c r="C72" s="5" t="s">
        <v>114</v>
      </c>
      <c r="D72" s="7">
        <v>17573</v>
      </c>
      <c r="E72" s="7">
        <v>9013.2</v>
      </c>
      <c r="F72" s="7">
        <f t="shared" si="0"/>
        <v>51.2900472315484</v>
      </c>
    </row>
    <row r="73" spans="2:6" ht="30.75" customHeight="1">
      <c r="B73" s="10" t="s">
        <v>115</v>
      </c>
      <c r="C73" s="5" t="s">
        <v>116</v>
      </c>
      <c r="D73" s="7">
        <f>SUM(D74)</f>
        <v>254</v>
      </c>
      <c r="E73" s="7">
        <f>SUM(E74)</f>
        <v>98.8</v>
      </c>
      <c r="F73" s="7">
        <f t="shared" si="0"/>
        <v>38.89763779527559</v>
      </c>
    </row>
    <row r="74" spans="2:6" ht="57" customHeight="1">
      <c r="B74" s="10" t="s">
        <v>117</v>
      </c>
      <c r="C74" s="5" t="s">
        <v>118</v>
      </c>
      <c r="D74" s="7">
        <f>SUM(D75)</f>
        <v>254</v>
      </c>
      <c r="E74" s="7">
        <f>SUM(E75)</f>
        <v>98.8</v>
      </c>
      <c r="F74" s="7">
        <f t="shared" si="0"/>
        <v>38.89763779527559</v>
      </c>
    </row>
    <row r="75" spans="2:6" ht="50.25" customHeight="1">
      <c r="B75" s="10" t="s">
        <v>119</v>
      </c>
      <c r="C75" s="5" t="s">
        <v>120</v>
      </c>
      <c r="D75" s="7">
        <v>254</v>
      </c>
      <c r="E75" s="7">
        <v>98.8</v>
      </c>
      <c r="F75" s="7">
        <f t="shared" si="0"/>
        <v>38.89763779527559</v>
      </c>
    </row>
    <row r="76" spans="2:6" ht="15.75">
      <c r="B76" s="10" t="s">
        <v>121</v>
      </c>
      <c r="C76" s="5" t="s">
        <v>122</v>
      </c>
      <c r="D76" s="7">
        <f>SUM(D77)</f>
        <v>2958</v>
      </c>
      <c r="E76" s="7">
        <f>SUM(E77)</f>
        <v>1639.2</v>
      </c>
      <c r="F76" s="7">
        <f t="shared" si="0"/>
        <v>55.41582150101419</v>
      </c>
    </row>
    <row r="77" spans="2:6" ht="15.75">
      <c r="B77" s="10" t="s">
        <v>123</v>
      </c>
      <c r="C77" s="5" t="s">
        <v>124</v>
      </c>
      <c r="D77" s="7">
        <f>SUM(D78,D79,D80,D81,D82)</f>
        <v>2958</v>
      </c>
      <c r="E77" s="7">
        <f>SUM(E78,E79,E80,E81,E82)</f>
        <v>1639.2</v>
      </c>
      <c r="F77" s="7">
        <f aca="true" t="shared" si="1" ref="F77:F149">SUM(E77/D77)*100</f>
        <v>55.41582150101419</v>
      </c>
    </row>
    <row r="78" spans="2:6" ht="31.5">
      <c r="B78" s="10" t="s">
        <v>125</v>
      </c>
      <c r="C78" s="5" t="s">
        <v>126</v>
      </c>
      <c r="D78" s="7">
        <v>200</v>
      </c>
      <c r="E78" s="7">
        <v>96.9</v>
      </c>
      <c r="F78" s="7">
        <f t="shared" si="1"/>
        <v>48.45</v>
      </c>
    </row>
    <row r="79" spans="2:6" ht="31.5">
      <c r="B79" s="10" t="s">
        <v>127</v>
      </c>
      <c r="C79" s="5" t="s">
        <v>128</v>
      </c>
      <c r="D79" s="7">
        <v>200</v>
      </c>
      <c r="E79" s="7">
        <v>101.7</v>
      </c>
      <c r="F79" s="7">
        <v>0</v>
      </c>
    </row>
    <row r="80" spans="2:6" ht="15.75">
      <c r="B80" s="10" t="s">
        <v>129</v>
      </c>
      <c r="C80" s="5" t="s">
        <v>130</v>
      </c>
      <c r="D80" s="7">
        <v>100</v>
      </c>
      <c r="E80" s="7">
        <v>66.9</v>
      </c>
      <c r="F80" s="7">
        <v>0</v>
      </c>
    </row>
    <row r="81" spans="2:6" ht="15.75">
      <c r="B81" s="10" t="s">
        <v>131</v>
      </c>
      <c r="C81" s="5" t="s">
        <v>132</v>
      </c>
      <c r="D81" s="7">
        <v>2458</v>
      </c>
      <c r="E81" s="7">
        <v>1369.3</v>
      </c>
      <c r="F81" s="7">
        <v>0</v>
      </c>
    </row>
    <row r="82" spans="2:6" ht="15.75">
      <c r="B82" s="10" t="s">
        <v>331</v>
      </c>
      <c r="C82" s="5" t="s">
        <v>330</v>
      </c>
      <c r="D82" s="7">
        <v>0</v>
      </c>
      <c r="E82" s="7">
        <v>4.4</v>
      </c>
      <c r="F82" s="7">
        <v>0</v>
      </c>
    </row>
    <row r="83" spans="2:6" ht="31.5">
      <c r="B83" s="10" t="s">
        <v>133</v>
      </c>
      <c r="C83" s="5" t="s">
        <v>134</v>
      </c>
      <c r="D83" s="7">
        <f aca="true" t="shared" si="2" ref="D83:E85">SUM(D84)</f>
        <v>7093.7</v>
      </c>
      <c r="E83" s="7">
        <f t="shared" si="2"/>
        <v>4144.3</v>
      </c>
      <c r="F83" s="7">
        <f t="shared" si="1"/>
        <v>58.4222620071331</v>
      </c>
    </row>
    <row r="84" spans="2:6" ht="15.75">
      <c r="B84" s="10" t="s">
        <v>135</v>
      </c>
      <c r="C84" s="5" t="s">
        <v>136</v>
      </c>
      <c r="D84" s="7">
        <f t="shared" si="2"/>
        <v>7093.7</v>
      </c>
      <c r="E84" s="7">
        <f t="shared" si="2"/>
        <v>4144.3</v>
      </c>
      <c r="F84" s="7">
        <f t="shared" si="1"/>
        <v>58.4222620071331</v>
      </c>
    </row>
    <row r="85" spans="2:6" ht="15.75">
      <c r="B85" s="10" t="s">
        <v>137</v>
      </c>
      <c r="C85" s="5" t="s">
        <v>138</v>
      </c>
      <c r="D85" s="7">
        <f t="shared" si="2"/>
        <v>7093.7</v>
      </c>
      <c r="E85" s="7">
        <f t="shared" si="2"/>
        <v>4144.3</v>
      </c>
      <c r="F85" s="7">
        <f t="shared" si="1"/>
        <v>58.4222620071331</v>
      </c>
    </row>
    <row r="86" spans="2:6" ht="15.75">
      <c r="B86" s="10" t="s">
        <v>139</v>
      </c>
      <c r="C86" s="5" t="s">
        <v>140</v>
      </c>
      <c r="D86" s="7">
        <v>7093.7</v>
      </c>
      <c r="E86" s="7">
        <v>4144.3</v>
      </c>
      <c r="F86" s="7">
        <f t="shared" si="1"/>
        <v>58.4222620071331</v>
      </c>
    </row>
    <row r="87" spans="2:6" ht="35.25" customHeight="1">
      <c r="B87" s="10" t="s">
        <v>141</v>
      </c>
      <c r="C87" s="5" t="s">
        <v>142</v>
      </c>
      <c r="D87" s="7">
        <f>SUM(D90,D88,D93)</f>
        <v>73367.3</v>
      </c>
      <c r="E87" s="7">
        <f>SUM(E90,E88,E93)</f>
        <v>29487.6</v>
      </c>
      <c r="F87" s="7">
        <f t="shared" si="1"/>
        <v>40.19174754965768</v>
      </c>
    </row>
    <row r="88" spans="2:6" ht="15.75">
      <c r="B88" s="10" t="s">
        <v>143</v>
      </c>
      <c r="C88" s="5" t="s">
        <v>144</v>
      </c>
      <c r="D88" s="7">
        <f>SUM(D89)</f>
        <v>19335</v>
      </c>
      <c r="E88" s="7">
        <f>SUM(E89)</f>
        <v>17663.9</v>
      </c>
      <c r="F88" s="7">
        <f t="shared" si="1"/>
        <v>91.35712438582881</v>
      </c>
    </row>
    <row r="89" spans="2:6" ht="31.5">
      <c r="B89" s="10" t="s">
        <v>145</v>
      </c>
      <c r="C89" s="5" t="s">
        <v>146</v>
      </c>
      <c r="D89" s="7">
        <v>19335</v>
      </c>
      <c r="E89" s="7">
        <v>17663.9</v>
      </c>
      <c r="F89" s="7">
        <f t="shared" si="1"/>
        <v>91.35712438582881</v>
      </c>
    </row>
    <row r="90" spans="2:6" ht="77.25" customHeight="1">
      <c r="B90" s="10" t="s">
        <v>147</v>
      </c>
      <c r="C90" s="5" t="s">
        <v>148</v>
      </c>
      <c r="D90" s="7">
        <f>SUM(D91)</f>
        <v>50032.3</v>
      </c>
      <c r="E90" s="7">
        <f>SUM(E91)</f>
        <v>6020.1</v>
      </c>
      <c r="F90" s="7">
        <f t="shared" si="1"/>
        <v>12.032427052124328</v>
      </c>
    </row>
    <row r="91" spans="2:6" ht="81" customHeight="1">
      <c r="B91" s="10" t="s">
        <v>149</v>
      </c>
      <c r="C91" s="5" t="s">
        <v>150</v>
      </c>
      <c r="D91" s="7">
        <f>SUM(D92)</f>
        <v>50032.3</v>
      </c>
      <c r="E91" s="7">
        <f>SUM(E92)</f>
        <v>6020.1</v>
      </c>
      <c r="F91" s="7">
        <f t="shared" si="1"/>
        <v>12.032427052124328</v>
      </c>
    </row>
    <row r="92" spans="2:6" ht="94.5" customHeight="1">
      <c r="B92" s="10" t="s">
        <v>151</v>
      </c>
      <c r="C92" s="5" t="s">
        <v>152</v>
      </c>
      <c r="D92" s="7">
        <v>50032.3</v>
      </c>
      <c r="E92" s="7">
        <v>6020.1</v>
      </c>
      <c r="F92" s="7">
        <f t="shared" si="1"/>
        <v>12.032427052124328</v>
      </c>
    </row>
    <row r="93" spans="2:6" ht="51" customHeight="1">
      <c r="B93" s="10" t="s">
        <v>153</v>
      </c>
      <c r="C93" s="5" t="s">
        <v>154</v>
      </c>
      <c r="D93" s="7">
        <f>SUM(D94)</f>
        <v>4000</v>
      </c>
      <c r="E93" s="7">
        <f>SUM(E94)</f>
        <v>5803.6</v>
      </c>
      <c r="F93" s="7">
        <f t="shared" si="1"/>
        <v>145.09</v>
      </c>
    </row>
    <row r="94" spans="2:6" ht="42.75" customHeight="1">
      <c r="B94" s="10" t="s">
        <v>155</v>
      </c>
      <c r="C94" s="5" t="s">
        <v>156</v>
      </c>
      <c r="D94" s="7">
        <f>SUM(D95)</f>
        <v>4000</v>
      </c>
      <c r="E94" s="7">
        <f>SUM(E95)</f>
        <v>5803.6</v>
      </c>
      <c r="F94" s="7">
        <f t="shared" si="1"/>
        <v>145.09</v>
      </c>
    </row>
    <row r="95" spans="2:6" ht="53.25" customHeight="1">
      <c r="B95" s="10" t="s">
        <v>157</v>
      </c>
      <c r="C95" s="5" t="s">
        <v>158</v>
      </c>
      <c r="D95" s="7">
        <v>4000</v>
      </c>
      <c r="E95" s="7">
        <v>5803.6</v>
      </c>
      <c r="F95" s="7">
        <f t="shared" si="1"/>
        <v>145.09</v>
      </c>
    </row>
    <row r="96" spans="2:6" ht="15.75">
      <c r="B96" s="10" t="s">
        <v>159</v>
      </c>
      <c r="C96" s="5" t="s">
        <v>160</v>
      </c>
      <c r="D96" s="7">
        <f>SUM(D97,D100,D101,D102,D104,D107,D110,D111,D115,D117,D118)</f>
        <v>9005</v>
      </c>
      <c r="E96" s="7">
        <f>SUM(E97,E100,E101,E102,E104,E107,E110,E111,E115,E117,E118)</f>
        <v>3918.9000000000005</v>
      </c>
      <c r="F96" s="7">
        <f t="shared" si="1"/>
        <v>43.51915602443088</v>
      </c>
    </row>
    <row r="97" spans="2:6" ht="33.75" customHeight="1">
      <c r="B97" s="10" t="s">
        <v>161</v>
      </c>
      <c r="C97" s="5" t="s">
        <v>162</v>
      </c>
      <c r="D97" s="7">
        <f>SUM(D98,D99)</f>
        <v>320</v>
      </c>
      <c r="E97" s="7">
        <f>SUM(E98,E99)</f>
        <v>128.7</v>
      </c>
      <c r="F97" s="7">
        <f t="shared" si="1"/>
        <v>40.21875</v>
      </c>
    </row>
    <row r="98" spans="2:6" ht="124.5" customHeight="1">
      <c r="B98" s="10" t="s">
        <v>310</v>
      </c>
      <c r="C98" s="5" t="s">
        <v>163</v>
      </c>
      <c r="D98" s="7">
        <v>240</v>
      </c>
      <c r="E98" s="7">
        <v>100.3</v>
      </c>
      <c r="F98" s="7">
        <f t="shared" si="1"/>
        <v>41.791666666666664</v>
      </c>
    </row>
    <row r="99" spans="2:6" ht="65.25" customHeight="1">
      <c r="B99" s="10" t="s">
        <v>164</v>
      </c>
      <c r="C99" s="5" t="s">
        <v>165</v>
      </c>
      <c r="D99" s="7">
        <v>80</v>
      </c>
      <c r="E99" s="7">
        <v>28.4</v>
      </c>
      <c r="F99" s="7">
        <f t="shared" si="1"/>
        <v>35.5</v>
      </c>
    </row>
    <row r="100" spans="2:6" ht="63" customHeight="1">
      <c r="B100" s="10" t="s">
        <v>166</v>
      </c>
      <c r="C100" s="5" t="s">
        <v>167</v>
      </c>
      <c r="D100" s="7">
        <v>320</v>
      </c>
      <c r="E100" s="7">
        <v>236.9</v>
      </c>
      <c r="F100" s="7">
        <f t="shared" si="1"/>
        <v>74.03125</v>
      </c>
    </row>
    <row r="101" spans="2:6" ht="63" customHeight="1">
      <c r="B101" s="10" t="s">
        <v>333</v>
      </c>
      <c r="C101" s="5" t="s">
        <v>332</v>
      </c>
      <c r="D101" s="7">
        <v>0</v>
      </c>
      <c r="E101" s="7">
        <v>3</v>
      </c>
      <c r="F101" s="7">
        <v>0</v>
      </c>
    </row>
    <row r="102" spans="2:6" ht="52.5" customHeight="1">
      <c r="B102" s="10" t="s">
        <v>168</v>
      </c>
      <c r="C102" s="5" t="s">
        <v>169</v>
      </c>
      <c r="D102" s="7">
        <f>SUM(D103)</f>
        <v>100</v>
      </c>
      <c r="E102" s="7">
        <f>SUM(E103)</f>
        <v>122.3</v>
      </c>
      <c r="F102" s="7">
        <f t="shared" si="1"/>
        <v>122.29999999999998</v>
      </c>
    </row>
    <row r="103" spans="2:6" ht="57" customHeight="1">
      <c r="B103" s="10" t="s">
        <v>170</v>
      </c>
      <c r="C103" s="5" t="s">
        <v>171</v>
      </c>
      <c r="D103" s="7">
        <v>100</v>
      </c>
      <c r="E103" s="7">
        <v>122.3</v>
      </c>
      <c r="F103" s="7">
        <f t="shared" si="1"/>
        <v>122.29999999999998</v>
      </c>
    </row>
    <row r="104" spans="2:6" ht="35.25" customHeight="1">
      <c r="B104" s="10" t="s">
        <v>337</v>
      </c>
      <c r="C104" s="5" t="s">
        <v>334</v>
      </c>
      <c r="D104" s="7">
        <f>SUM(D105)</f>
        <v>0</v>
      </c>
      <c r="E104" s="7">
        <f>SUM(E105)</f>
        <v>15.5</v>
      </c>
      <c r="F104" s="7">
        <v>0</v>
      </c>
    </row>
    <row r="105" spans="2:6" ht="50.25" customHeight="1">
      <c r="B105" s="10" t="s">
        <v>338</v>
      </c>
      <c r="C105" s="5" t="s">
        <v>335</v>
      </c>
      <c r="D105" s="7">
        <f>SUM(D106)</f>
        <v>0</v>
      </c>
      <c r="E105" s="7">
        <v>15.5</v>
      </c>
      <c r="F105" s="7">
        <v>0</v>
      </c>
    </row>
    <row r="106" spans="2:6" ht="69" customHeight="1">
      <c r="B106" s="10" t="s">
        <v>339</v>
      </c>
      <c r="C106" s="5" t="s">
        <v>336</v>
      </c>
      <c r="D106" s="7">
        <v>0</v>
      </c>
      <c r="E106" s="7">
        <v>15.5</v>
      </c>
      <c r="F106" s="7">
        <v>0</v>
      </c>
    </row>
    <row r="107" spans="2:6" ht="95.25" customHeight="1">
      <c r="B107" s="10" t="s">
        <v>172</v>
      </c>
      <c r="C107" s="5" t="s">
        <v>173</v>
      </c>
      <c r="D107" s="7">
        <f>SUM(D108,D109)</f>
        <v>30</v>
      </c>
      <c r="E107" s="7">
        <f>SUM(E108,E109)</f>
        <v>3</v>
      </c>
      <c r="F107" s="7">
        <f t="shared" si="1"/>
        <v>10</v>
      </c>
    </row>
    <row r="108" spans="2:6" ht="31.5">
      <c r="B108" s="10" t="s">
        <v>174</v>
      </c>
      <c r="C108" s="5" t="s">
        <v>175</v>
      </c>
      <c r="D108" s="7">
        <v>0</v>
      </c>
      <c r="E108" s="7">
        <v>0</v>
      </c>
      <c r="F108" s="7">
        <v>0</v>
      </c>
    </row>
    <row r="109" spans="2:6" ht="36.75" customHeight="1">
      <c r="B109" s="10" t="s">
        <v>176</v>
      </c>
      <c r="C109" s="5" t="s">
        <v>177</v>
      </c>
      <c r="D109" s="7">
        <v>30</v>
      </c>
      <c r="E109" s="7">
        <v>3</v>
      </c>
      <c r="F109" s="7">
        <f t="shared" si="1"/>
        <v>10</v>
      </c>
    </row>
    <row r="110" spans="2:6" ht="60" customHeight="1">
      <c r="B110" s="10" t="s">
        <v>178</v>
      </c>
      <c r="C110" s="5" t="s">
        <v>179</v>
      </c>
      <c r="D110" s="7">
        <v>460</v>
      </c>
      <c r="E110" s="7">
        <v>256</v>
      </c>
      <c r="F110" s="7">
        <f t="shared" si="1"/>
        <v>55.65217391304348</v>
      </c>
    </row>
    <row r="111" spans="2:6" ht="39" customHeight="1">
      <c r="B111" s="10" t="s">
        <v>180</v>
      </c>
      <c r="C111" s="5" t="s">
        <v>181</v>
      </c>
      <c r="D111" s="7">
        <f>SUM(D112,D114)</f>
        <v>5200</v>
      </c>
      <c r="E111" s="7">
        <f>SUM(E112,E114)</f>
        <v>22.6</v>
      </c>
      <c r="F111" s="7">
        <f t="shared" si="1"/>
        <v>0.4346153846153847</v>
      </c>
    </row>
    <row r="112" spans="2:6" ht="54" customHeight="1">
      <c r="B112" s="10" t="s">
        <v>182</v>
      </c>
      <c r="C112" s="5" t="s">
        <v>183</v>
      </c>
      <c r="D112" s="7">
        <f>SUM(D113)</f>
        <v>0</v>
      </c>
      <c r="E112" s="7">
        <f>SUM(E113)</f>
        <v>22.3</v>
      </c>
      <c r="F112" s="7">
        <v>0</v>
      </c>
    </row>
    <row r="113" spans="2:6" ht="51.75" customHeight="1">
      <c r="B113" s="10" t="s">
        <v>184</v>
      </c>
      <c r="C113" s="5" t="s">
        <v>185</v>
      </c>
      <c r="D113" s="7">
        <v>0</v>
      </c>
      <c r="E113" s="7">
        <v>22.3</v>
      </c>
      <c r="F113" s="7">
        <v>0</v>
      </c>
    </row>
    <row r="114" spans="2:6" ht="36.75" customHeight="1">
      <c r="B114" s="10" t="s">
        <v>186</v>
      </c>
      <c r="C114" s="5" t="s">
        <v>187</v>
      </c>
      <c r="D114" s="7">
        <v>5200</v>
      </c>
      <c r="E114" s="7">
        <v>0.3</v>
      </c>
      <c r="F114" s="7">
        <f t="shared" si="1"/>
        <v>0.005769230769230769</v>
      </c>
    </row>
    <row r="115" spans="2:6" ht="51" customHeight="1">
      <c r="B115" s="10" t="s">
        <v>188</v>
      </c>
      <c r="C115" s="5" t="s">
        <v>189</v>
      </c>
      <c r="D115" s="7">
        <f>SUM(D116)</f>
        <v>0</v>
      </c>
      <c r="E115" s="7">
        <f>SUM(E116)</f>
        <v>30</v>
      </c>
      <c r="F115" s="7">
        <v>0</v>
      </c>
    </row>
    <row r="116" spans="2:6" ht="47.25">
      <c r="B116" s="10" t="s">
        <v>190</v>
      </c>
      <c r="C116" s="5" t="s">
        <v>191</v>
      </c>
      <c r="D116" s="7">
        <v>0</v>
      </c>
      <c r="E116" s="7">
        <v>30</v>
      </c>
      <c r="F116" s="7">
        <v>0</v>
      </c>
    </row>
    <row r="117" spans="2:6" ht="69.75" customHeight="1">
      <c r="B117" s="10" t="s">
        <v>192</v>
      </c>
      <c r="C117" s="5" t="s">
        <v>193</v>
      </c>
      <c r="D117" s="7">
        <v>0</v>
      </c>
      <c r="E117" s="7">
        <v>117.1</v>
      </c>
      <c r="F117" s="7">
        <v>0</v>
      </c>
    </row>
    <row r="118" spans="2:6" ht="35.25" customHeight="1">
      <c r="B118" s="10" t="s">
        <v>194</v>
      </c>
      <c r="C118" s="5" t="s">
        <v>195</v>
      </c>
      <c r="D118" s="7">
        <f>SUM(D119)</f>
        <v>2575</v>
      </c>
      <c r="E118" s="7">
        <f>SUM(E119)</f>
        <v>2983.8</v>
      </c>
      <c r="F118" s="7">
        <f t="shared" si="1"/>
        <v>115.87572815533981</v>
      </c>
    </row>
    <row r="119" spans="2:6" ht="34.5" customHeight="1">
      <c r="B119" s="10" t="s">
        <v>196</v>
      </c>
      <c r="C119" s="5" t="s">
        <v>197</v>
      </c>
      <c r="D119" s="7">
        <v>2575</v>
      </c>
      <c r="E119" s="7">
        <v>2983.8</v>
      </c>
      <c r="F119" s="7">
        <f t="shared" si="1"/>
        <v>115.87572815533981</v>
      </c>
    </row>
    <row r="120" spans="2:6" ht="15.75">
      <c r="B120" s="10" t="s">
        <v>198</v>
      </c>
      <c r="C120" s="5" t="s">
        <v>199</v>
      </c>
      <c r="D120" s="7">
        <f>SUM(D121)</f>
        <v>0</v>
      </c>
      <c r="E120" s="7">
        <f>SUM(E121)</f>
        <v>-805.6</v>
      </c>
      <c r="F120" s="7">
        <v>0</v>
      </c>
    </row>
    <row r="121" spans="2:6" ht="19.5" customHeight="1">
      <c r="B121" s="10" t="s">
        <v>200</v>
      </c>
      <c r="C121" s="5" t="s">
        <v>201</v>
      </c>
      <c r="D121" s="7">
        <f>SUM(D122)</f>
        <v>0</v>
      </c>
      <c r="E121" s="7">
        <f>SUM(E122)</f>
        <v>-805.6</v>
      </c>
      <c r="F121" s="7">
        <v>0</v>
      </c>
    </row>
    <row r="122" spans="2:6" ht="33" customHeight="1">
      <c r="B122" s="10" t="s">
        <v>202</v>
      </c>
      <c r="C122" s="5" t="s">
        <v>203</v>
      </c>
      <c r="D122" s="7">
        <v>0</v>
      </c>
      <c r="E122" s="7">
        <v>-805.6</v>
      </c>
      <c r="F122" s="7">
        <v>0</v>
      </c>
    </row>
    <row r="123" spans="2:6" ht="18.75" customHeight="1">
      <c r="B123" s="10" t="s">
        <v>204</v>
      </c>
      <c r="C123" s="5" t="s">
        <v>205</v>
      </c>
      <c r="D123" s="7">
        <f>SUM(D124,D177,D179)</f>
        <v>2252993.3000000003</v>
      </c>
      <c r="E123" s="7">
        <f>SUM(E124,E177,E179)</f>
        <v>1167716.5</v>
      </c>
      <c r="F123" s="7">
        <f t="shared" si="1"/>
        <v>51.829559368862746</v>
      </c>
    </row>
    <row r="124" spans="2:6" ht="37.5" customHeight="1">
      <c r="B124" s="10" t="s">
        <v>206</v>
      </c>
      <c r="C124" s="5" t="s">
        <v>207</v>
      </c>
      <c r="D124" s="7">
        <f>SUM(D125,D132,D149,D170)</f>
        <v>2228977.7</v>
      </c>
      <c r="E124" s="7">
        <f>SUM(E125,E132,E149,E170)</f>
        <v>1146193.1</v>
      </c>
      <c r="F124" s="7">
        <f t="shared" si="1"/>
        <v>51.42236730318118</v>
      </c>
    </row>
    <row r="125" spans="2:6" ht="31.5">
      <c r="B125" s="10" t="s">
        <v>208</v>
      </c>
      <c r="C125" s="5" t="s">
        <v>209</v>
      </c>
      <c r="D125" s="7">
        <f>SUM(D126,D128,D130)</f>
        <v>512392.19999999995</v>
      </c>
      <c r="E125" s="7">
        <f>SUM(E126,E128,E130)</f>
        <v>338985.7</v>
      </c>
      <c r="F125" s="7">
        <f t="shared" si="1"/>
        <v>66.1574668779111</v>
      </c>
    </row>
    <row r="126" spans="2:6" ht="15.75">
      <c r="B126" s="10" t="s">
        <v>210</v>
      </c>
      <c r="C126" s="5" t="s">
        <v>211</v>
      </c>
      <c r="D126" s="7">
        <f>SUM(D127)</f>
        <v>342678.3</v>
      </c>
      <c r="E126" s="7">
        <f>SUM(E127)</f>
        <v>202327.6</v>
      </c>
      <c r="F126" s="7">
        <f t="shared" si="1"/>
        <v>59.04301497935528</v>
      </c>
    </row>
    <row r="127" spans="2:6" ht="31.5">
      <c r="B127" s="10" t="s">
        <v>212</v>
      </c>
      <c r="C127" s="5" t="s">
        <v>213</v>
      </c>
      <c r="D127" s="7">
        <v>342678.3</v>
      </c>
      <c r="E127" s="7">
        <v>202327.6</v>
      </c>
      <c r="F127" s="7">
        <f t="shared" si="1"/>
        <v>59.04301497935528</v>
      </c>
    </row>
    <row r="128" spans="2:6" ht="33" customHeight="1">
      <c r="B128" s="10" t="s">
        <v>214</v>
      </c>
      <c r="C128" s="5" t="s">
        <v>215</v>
      </c>
      <c r="D128" s="7">
        <f>SUM(D129)</f>
        <v>103602.3</v>
      </c>
      <c r="E128" s="7">
        <f>SUM(E129)</f>
        <v>103602.3</v>
      </c>
      <c r="F128" s="7">
        <f t="shared" si="1"/>
        <v>100</v>
      </c>
    </row>
    <row r="129" spans="2:6" ht="31.5">
      <c r="B129" s="10" t="s">
        <v>216</v>
      </c>
      <c r="C129" s="5" t="s">
        <v>217</v>
      </c>
      <c r="D129" s="7">
        <v>103602.3</v>
      </c>
      <c r="E129" s="7">
        <v>103602.3</v>
      </c>
      <c r="F129" s="7">
        <f t="shared" si="1"/>
        <v>100</v>
      </c>
    </row>
    <row r="130" spans="2:6" ht="15.75">
      <c r="B130" s="10" t="s">
        <v>218</v>
      </c>
      <c r="C130" s="5" t="s">
        <v>219</v>
      </c>
      <c r="D130" s="7">
        <f>SUM(D131)</f>
        <v>66111.6</v>
      </c>
      <c r="E130" s="7">
        <f>SUM(E131)</f>
        <v>33055.8</v>
      </c>
      <c r="F130" s="7">
        <f t="shared" si="1"/>
        <v>50</v>
      </c>
    </row>
    <row r="131" spans="2:6" ht="15.75">
      <c r="B131" s="10" t="s">
        <v>220</v>
      </c>
      <c r="C131" s="5" t="s">
        <v>221</v>
      </c>
      <c r="D131" s="7">
        <v>66111.6</v>
      </c>
      <c r="E131" s="7">
        <v>33055.8</v>
      </c>
      <c r="F131" s="7">
        <f t="shared" si="1"/>
        <v>50</v>
      </c>
    </row>
    <row r="132" spans="2:6" ht="36.75" customHeight="1">
      <c r="B132" s="10" t="s">
        <v>222</v>
      </c>
      <c r="C132" s="5" t="s">
        <v>223</v>
      </c>
      <c r="D132" s="7">
        <f>SUM(D133,D135,D137,D140,D143,D145,D147)</f>
        <v>651089.8</v>
      </c>
      <c r="E132" s="7">
        <f>SUM(E133,E135,E137,E140,E143,E145,E147)</f>
        <v>185860.59999999998</v>
      </c>
      <c r="F132" s="7">
        <f t="shared" si="1"/>
        <v>28.546077668548943</v>
      </c>
    </row>
    <row r="133" spans="2:6" ht="63" customHeight="1">
      <c r="B133" s="10" t="s">
        <v>224</v>
      </c>
      <c r="C133" s="5" t="s">
        <v>225</v>
      </c>
      <c r="D133" s="7">
        <f>SUM(D134)</f>
        <v>18192</v>
      </c>
      <c r="E133" s="7">
        <f>SUM(E134)</f>
        <v>8583.6</v>
      </c>
      <c r="F133" s="7">
        <f t="shared" si="1"/>
        <v>47.18337730870712</v>
      </c>
    </row>
    <row r="134" spans="2:6" ht="75" customHeight="1">
      <c r="B134" s="10" t="s">
        <v>226</v>
      </c>
      <c r="C134" s="5" t="s">
        <v>227</v>
      </c>
      <c r="D134" s="7">
        <v>18192</v>
      </c>
      <c r="E134" s="7">
        <v>8583.6</v>
      </c>
      <c r="F134" s="7">
        <f t="shared" si="1"/>
        <v>47.18337730870712</v>
      </c>
    </row>
    <row r="135" spans="2:6" ht="63" customHeight="1">
      <c r="B135" s="10" t="s">
        <v>228</v>
      </c>
      <c r="C135" s="5" t="s">
        <v>229</v>
      </c>
      <c r="D135" s="7">
        <f>SUM(D136)</f>
        <v>396320</v>
      </c>
      <c r="E135" s="7">
        <f>SUM(E136)</f>
        <v>108023.7</v>
      </c>
      <c r="F135" s="7">
        <f t="shared" si="1"/>
        <v>27.25668651594671</v>
      </c>
    </row>
    <row r="136" spans="2:6" ht="45.75" customHeight="1">
      <c r="B136" s="10" t="s">
        <v>230</v>
      </c>
      <c r="C136" s="5" t="s">
        <v>231</v>
      </c>
      <c r="D136" s="7">
        <v>396320</v>
      </c>
      <c r="E136" s="7">
        <v>108023.7</v>
      </c>
      <c r="F136" s="7">
        <f t="shared" si="1"/>
        <v>27.25668651594671</v>
      </c>
    </row>
    <row r="137" spans="2:6" ht="84" customHeight="1">
      <c r="B137" s="10" t="s">
        <v>232</v>
      </c>
      <c r="C137" s="5" t="s">
        <v>233</v>
      </c>
      <c r="D137" s="7">
        <f>SUM(D138)</f>
        <v>10914</v>
      </c>
      <c r="E137" s="7">
        <f>SUM(E138)</f>
        <v>3274.2</v>
      </c>
      <c r="F137" s="7">
        <f t="shared" si="1"/>
        <v>30</v>
      </c>
    </row>
    <row r="138" spans="2:6" ht="84" customHeight="1">
      <c r="B138" s="10" t="s">
        <v>234</v>
      </c>
      <c r="C138" s="5" t="s">
        <v>235</v>
      </c>
      <c r="D138" s="7">
        <f>SUM(D139)</f>
        <v>10914</v>
      </c>
      <c r="E138" s="7">
        <f>SUM(E139)</f>
        <v>3274.2</v>
      </c>
      <c r="F138" s="7">
        <f t="shared" si="1"/>
        <v>30</v>
      </c>
    </row>
    <row r="139" spans="2:6" ht="66" customHeight="1">
      <c r="B139" s="10" t="s">
        <v>236</v>
      </c>
      <c r="C139" s="5" t="s">
        <v>237</v>
      </c>
      <c r="D139" s="7">
        <v>10914</v>
      </c>
      <c r="E139" s="7">
        <v>3274.2</v>
      </c>
      <c r="F139" s="7">
        <f t="shared" si="1"/>
        <v>30</v>
      </c>
    </row>
    <row r="140" spans="2:6" ht="65.25" customHeight="1">
      <c r="B140" s="10" t="s">
        <v>238</v>
      </c>
      <c r="C140" s="5" t="s">
        <v>239</v>
      </c>
      <c r="D140" s="7">
        <f>SUM(D141)</f>
        <v>20856.6</v>
      </c>
      <c r="E140" s="7">
        <f>SUM(E141)</f>
        <v>6257</v>
      </c>
      <c r="F140" s="7">
        <f t="shared" si="1"/>
        <v>30.000095892906803</v>
      </c>
    </row>
    <row r="141" spans="2:6" ht="54" customHeight="1">
      <c r="B141" s="10" t="s">
        <v>240</v>
      </c>
      <c r="C141" s="5" t="s">
        <v>241</v>
      </c>
      <c r="D141" s="7">
        <f>SUM(D142)</f>
        <v>20856.6</v>
      </c>
      <c r="E141" s="7">
        <f>SUM(E142)</f>
        <v>6257</v>
      </c>
      <c r="F141" s="7">
        <f t="shared" si="1"/>
        <v>30.000095892906803</v>
      </c>
    </row>
    <row r="142" spans="2:6" ht="51" customHeight="1">
      <c r="B142" s="10" t="s">
        <v>242</v>
      </c>
      <c r="C142" s="5" t="s">
        <v>243</v>
      </c>
      <c r="D142" s="7">
        <v>20856.6</v>
      </c>
      <c r="E142" s="7">
        <v>6257</v>
      </c>
      <c r="F142" s="7">
        <f t="shared" si="1"/>
        <v>30.000095892906803</v>
      </c>
    </row>
    <row r="143" spans="2:6" ht="33.75" customHeight="1">
      <c r="B143" s="10" t="s">
        <v>322</v>
      </c>
      <c r="C143" s="5" t="s">
        <v>318</v>
      </c>
      <c r="D143" s="7">
        <f>SUM(D144)</f>
        <v>12145.9</v>
      </c>
      <c r="E143" s="7">
        <f>SUM(E144)</f>
        <v>4809.5</v>
      </c>
      <c r="F143" s="7">
        <f t="shared" si="1"/>
        <v>39.59772433496077</v>
      </c>
    </row>
    <row r="144" spans="2:6" ht="33" customHeight="1">
      <c r="B144" s="10" t="s">
        <v>323</v>
      </c>
      <c r="C144" s="5" t="s">
        <v>319</v>
      </c>
      <c r="D144" s="7">
        <v>12145.9</v>
      </c>
      <c r="E144" s="7">
        <v>4809.5</v>
      </c>
      <c r="F144" s="7">
        <f t="shared" si="1"/>
        <v>39.59772433496077</v>
      </c>
    </row>
    <row r="145" spans="2:6" ht="34.5" customHeight="1">
      <c r="B145" s="10" t="s">
        <v>324</v>
      </c>
      <c r="C145" s="5" t="s">
        <v>320</v>
      </c>
      <c r="D145" s="7">
        <f>SUM(D146)</f>
        <v>7220.9</v>
      </c>
      <c r="E145" s="7">
        <f>SUM(E146)</f>
        <v>7220.8</v>
      </c>
      <c r="F145" s="7">
        <f t="shared" si="1"/>
        <v>99.99861513107786</v>
      </c>
    </row>
    <row r="146" spans="2:6" ht="51" customHeight="1">
      <c r="B146" s="10" t="s">
        <v>325</v>
      </c>
      <c r="C146" s="5" t="s">
        <v>321</v>
      </c>
      <c r="D146" s="7">
        <v>7220.9</v>
      </c>
      <c r="E146" s="7">
        <v>7220.8</v>
      </c>
      <c r="F146" s="7">
        <f t="shared" si="1"/>
        <v>99.99861513107786</v>
      </c>
    </row>
    <row r="147" spans="2:6" ht="15.75">
      <c r="B147" s="10" t="s">
        <v>244</v>
      </c>
      <c r="C147" s="5" t="s">
        <v>245</v>
      </c>
      <c r="D147" s="7">
        <f>SUM(D148)</f>
        <v>185440.4</v>
      </c>
      <c r="E147" s="7">
        <f>SUM(E148)</f>
        <v>47691.8</v>
      </c>
      <c r="F147" s="7">
        <f t="shared" si="1"/>
        <v>25.718128304296155</v>
      </c>
    </row>
    <row r="148" spans="2:6" ht="19.5" customHeight="1">
      <c r="B148" s="10" t="s">
        <v>246</v>
      </c>
      <c r="C148" s="5" t="s">
        <v>247</v>
      </c>
      <c r="D148" s="7">
        <v>185440.4</v>
      </c>
      <c r="E148" s="7">
        <v>47691.8</v>
      </c>
      <c r="F148" s="7">
        <f t="shared" si="1"/>
        <v>25.718128304296155</v>
      </c>
    </row>
    <row r="149" spans="2:6" ht="31.5">
      <c r="B149" s="10" t="s">
        <v>248</v>
      </c>
      <c r="C149" s="5" t="s">
        <v>249</v>
      </c>
      <c r="D149" s="7">
        <f>SUM(D150,D152,D154,D156,D158,D160,D164,D162,D166,D168)</f>
        <v>1039493.1</v>
      </c>
      <c r="E149" s="7">
        <f>SUM(E150,E152,E154,E156,E158,E160,E164,E162,E166,E168)</f>
        <v>603071.7000000001</v>
      </c>
      <c r="F149" s="7">
        <f t="shared" si="1"/>
        <v>58.015940654151535</v>
      </c>
    </row>
    <row r="150" spans="2:6" ht="31.5">
      <c r="B150" s="10" t="s">
        <v>250</v>
      </c>
      <c r="C150" s="5" t="s">
        <v>251</v>
      </c>
      <c r="D150" s="7">
        <f>SUM(D151)</f>
        <v>7090.6</v>
      </c>
      <c r="E150" s="7">
        <f>SUM(E151)</f>
        <v>4892.6</v>
      </c>
      <c r="F150" s="7">
        <f aca="true" t="shared" si="3" ref="F150:F180">SUM(E150/D150)*100</f>
        <v>69.00121287338166</v>
      </c>
    </row>
    <row r="151" spans="2:6" ht="31.5">
      <c r="B151" s="10" t="s">
        <v>252</v>
      </c>
      <c r="C151" s="5" t="s">
        <v>253</v>
      </c>
      <c r="D151" s="7">
        <v>7090.6</v>
      </c>
      <c r="E151" s="7">
        <v>4892.6</v>
      </c>
      <c r="F151" s="7">
        <f t="shared" si="3"/>
        <v>69.00121287338166</v>
      </c>
    </row>
    <row r="152" spans="2:6" ht="48.75" customHeight="1">
      <c r="B152" s="10" t="s">
        <v>254</v>
      </c>
      <c r="C152" s="5" t="s">
        <v>255</v>
      </c>
      <c r="D152" s="7">
        <f>SUM(D153)</f>
        <v>9.4</v>
      </c>
      <c r="E152" s="7">
        <f>SUM(E153)</f>
        <v>9.4</v>
      </c>
      <c r="F152" s="7">
        <f t="shared" si="3"/>
        <v>100</v>
      </c>
    </row>
    <row r="153" spans="2:6" ht="50.25" customHeight="1">
      <c r="B153" s="10" t="s">
        <v>256</v>
      </c>
      <c r="C153" s="5" t="s">
        <v>257</v>
      </c>
      <c r="D153" s="7">
        <v>9.4</v>
      </c>
      <c r="E153" s="7">
        <v>9.4</v>
      </c>
      <c r="F153" s="7">
        <f t="shared" si="3"/>
        <v>100</v>
      </c>
    </row>
    <row r="154" spans="2:6" ht="48.75" customHeight="1">
      <c r="B154" s="10" t="s">
        <v>258</v>
      </c>
      <c r="C154" s="5" t="s">
        <v>259</v>
      </c>
      <c r="D154" s="7">
        <f>SUM(D155)</f>
        <v>1011.6</v>
      </c>
      <c r="E154" s="7">
        <f>SUM(E155)</f>
        <v>372.2</v>
      </c>
      <c r="F154" s="7">
        <f t="shared" si="3"/>
        <v>36.79319889284302</v>
      </c>
    </row>
    <row r="155" spans="2:6" ht="54.75" customHeight="1">
      <c r="B155" s="10" t="s">
        <v>260</v>
      </c>
      <c r="C155" s="5" t="s">
        <v>261</v>
      </c>
      <c r="D155" s="7">
        <v>1011.6</v>
      </c>
      <c r="E155" s="7">
        <v>372.2</v>
      </c>
      <c r="F155" s="7">
        <f t="shared" si="3"/>
        <v>36.79319889284302</v>
      </c>
    </row>
    <row r="156" spans="2:6" ht="34.5" customHeight="1">
      <c r="B156" s="10" t="s">
        <v>262</v>
      </c>
      <c r="C156" s="5" t="s">
        <v>263</v>
      </c>
      <c r="D156" s="7">
        <f>SUM(D157)</f>
        <v>10201.6</v>
      </c>
      <c r="E156" s="7">
        <f>SUM(E157)</f>
        <v>7352</v>
      </c>
      <c r="F156" s="7">
        <f t="shared" si="3"/>
        <v>72.06712672521957</v>
      </c>
    </row>
    <row r="157" spans="2:6" ht="33.75" customHeight="1">
      <c r="B157" s="10" t="s">
        <v>264</v>
      </c>
      <c r="C157" s="5" t="s">
        <v>265</v>
      </c>
      <c r="D157" s="7">
        <v>10201.6</v>
      </c>
      <c r="E157" s="7">
        <v>7352</v>
      </c>
      <c r="F157" s="7">
        <f t="shared" si="3"/>
        <v>72.06712672521957</v>
      </c>
    </row>
    <row r="158" spans="2:6" ht="34.5" customHeight="1">
      <c r="B158" s="10" t="s">
        <v>266</v>
      </c>
      <c r="C158" s="5" t="s">
        <v>267</v>
      </c>
      <c r="D158" s="7">
        <f>SUM(D159)</f>
        <v>978452.1</v>
      </c>
      <c r="E158" s="7">
        <f>SUM(E159)</f>
        <v>559383.3</v>
      </c>
      <c r="F158" s="7">
        <f t="shared" si="3"/>
        <v>57.170228363759456</v>
      </c>
    </row>
    <row r="159" spans="2:6" ht="34.5" customHeight="1">
      <c r="B159" s="10" t="s">
        <v>268</v>
      </c>
      <c r="C159" s="5" t="s">
        <v>269</v>
      </c>
      <c r="D159" s="7">
        <v>978452.1</v>
      </c>
      <c r="E159" s="7">
        <v>559383.3</v>
      </c>
      <c r="F159" s="7">
        <f t="shared" si="3"/>
        <v>57.170228363759456</v>
      </c>
    </row>
    <row r="160" spans="2:6" ht="74.25" customHeight="1">
      <c r="B160" s="10" t="s">
        <v>270</v>
      </c>
      <c r="C160" s="5" t="s">
        <v>271</v>
      </c>
      <c r="D160" s="7">
        <f>SUM(D161)</f>
        <v>15246</v>
      </c>
      <c r="E160" s="7">
        <f>SUM(E161)</f>
        <v>15246</v>
      </c>
      <c r="F160" s="7">
        <f t="shared" si="3"/>
        <v>100</v>
      </c>
    </row>
    <row r="161" spans="2:6" ht="67.5" customHeight="1">
      <c r="B161" s="10" t="s">
        <v>272</v>
      </c>
      <c r="C161" s="5" t="s">
        <v>273</v>
      </c>
      <c r="D161" s="7">
        <v>15246</v>
      </c>
      <c r="E161" s="7">
        <v>15246</v>
      </c>
      <c r="F161" s="7">
        <f t="shared" si="3"/>
        <v>100</v>
      </c>
    </row>
    <row r="162" spans="2:6" ht="80.25" customHeight="1">
      <c r="B162" s="10" t="s">
        <v>274</v>
      </c>
      <c r="C162" s="5" t="s">
        <v>275</v>
      </c>
      <c r="D162" s="7">
        <f>SUM(D163)</f>
        <v>15742</v>
      </c>
      <c r="E162" s="7">
        <f>SUM(E163)</f>
        <v>7928</v>
      </c>
      <c r="F162" s="7">
        <f t="shared" si="3"/>
        <v>50.36208867996442</v>
      </c>
    </row>
    <row r="163" spans="2:6" ht="63">
      <c r="B163" s="10" t="s">
        <v>276</v>
      </c>
      <c r="C163" s="5" t="s">
        <v>277</v>
      </c>
      <c r="D163" s="7">
        <v>15742</v>
      </c>
      <c r="E163" s="7">
        <v>7928</v>
      </c>
      <c r="F163" s="7">
        <f t="shared" si="3"/>
        <v>50.36208867996442</v>
      </c>
    </row>
    <row r="164" spans="2:6" ht="60" customHeight="1">
      <c r="B164" s="10" t="s">
        <v>278</v>
      </c>
      <c r="C164" s="5" t="s">
        <v>279</v>
      </c>
      <c r="D164" s="7">
        <f>SUM(D165)</f>
        <v>5522.4</v>
      </c>
      <c r="E164" s="7">
        <f>SUM(E165)</f>
        <v>2473.8</v>
      </c>
      <c r="F164" s="7">
        <f t="shared" si="3"/>
        <v>44.79574098218166</v>
      </c>
    </row>
    <row r="165" spans="2:6" ht="63.75" customHeight="1">
      <c r="B165" s="10" t="s">
        <v>280</v>
      </c>
      <c r="C165" s="5" t="s">
        <v>281</v>
      </c>
      <c r="D165" s="7">
        <v>5522.4</v>
      </c>
      <c r="E165" s="7">
        <v>2473.8</v>
      </c>
      <c r="F165" s="7">
        <f t="shared" si="3"/>
        <v>44.79574098218166</v>
      </c>
    </row>
    <row r="166" spans="2:6" ht="81.75" customHeight="1">
      <c r="B166" s="10" t="s">
        <v>282</v>
      </c>
      <c r="C166" s="5" t="s">
        <v>283</v>
      </c>
      <c r="D166" s="7">
        <f>SUM(D167)</f>
        <v>803</v>
      </c>
      <c r="E166" s="7">
        <f>SUM(E167)</f>
        <v>0</v>
      </c>
      <c r="F166" s="7">
        <f t="shared" si="3"/>
        <v>0</v>
      </c>
    </row>
    <row r="167" spans="2:6" ht="98.25" customHeight="1">
      <c r="B167" s="10" t="s">
        <v>284</v>
      </c>
      <c r="C167" s="5" t="s">
        <v>285</v>
      </c>
      <c r="D167" s="7">
        <v>803</v>
      </c>
      <c r="E167" s="7">
        <v>0</v>
      </c>
      <c r="F167" s="7">
        <f t="shared" si="3"/>
        <v>0</v>
      </c>
    </row>
    <row r="168" spans="2:6" ht="66" customHeight="1">
      <c r="B168" s="10" t="s">
        <v>343</v>
      </c>
      <c r="C168" s="5" t="s">
        <v>286</v>
      </c>
      <c r="D168" s="7">
        <f>SUM(D169)</f>
        <v>5414.4</v>
      </c>
      <c r="E168" s="7">
        <f>SUM(E169)</f>
        <v>5414.4</v>
      </c>
      <c r="F168" s="7">
        <f t="shared" si="3"/>
        <v>100</v>
      </c>
    </row>
    <row r="169" spans="2:6" ht="78" customHeight="1">
      <c r="B169" s="10" t="s">
        <v>342</v>
      </c>
      <c r="C169" s="5" t="s">
        <v>287</v>
      </c>
      <c r="D169" s="7">
        <v>5414.4</v>
      </c>
      <c r="E169" s="7">
        <v>5414.4</v>
      </c>
      <c r="F169" s="7">
        <f t="shared" si="3"/>
        <v>100</v>
      </c>
    </row>
    <row r="170" spans="2:6" ht="22.5" customHeight="1">
      <c r="B170" s="10" t="s">
        <v>288</v>
      </c>
      <c r="C170" s="5" t="s">
        <v>289</v>
      </c>
      <c r="D170" s="7">
        <f>SUM(D171,D173,D175)</f>
        <v>26002.6</v>
      </c>
      <c r="E170" s="7">
        <f>SUM(E171,E173,E175)</f>
        <v>18275.1</v>
      </c>
      <c r="F170" s="7">
        <f t="shared" si="3"/>
        <v>70.28181797204894</v>
      </c>
    </row>
    <row r="171" spans="2:6" ht="63.75" customHeight="1">
      <c r="B171" s="10" t="s">
        <v>290</v>
      </c>
      <c r="C171" s="5" t="s">
        <v>291</v>
      </c>
      <c r="D171" s="7">
        <f>SUM(D172)</f>
        <v>129.9</v>
      </c>
      <c r="E171" s="7">
        <f>SUM(E172)</f>
        <v>0</v>
      </c>
      <c r="F171" s="7">
        <f t="shared" si="3"/>
        <v>0</v>
      </c>
    </row>
    <row r="172" spans="2:6" ht="50.25" customHeight="1">
      <c r="B172" s="10" t="s">
        <v>292</v>
      </c>
      <c r="C172" s="5" t="s">
        <v>293</v>
      </c>
      <c r="D172" s="7">
        <v>129.9</v>
      </c>
      <c r="E172" s="7">
        <v>0</v>
      </c>
      <c r="F172" s="7">
        <f t="shared" si="3"/>
        <v>0</v>
      </c>
    </row>
    <row r="173" spans="2:6" ht="72.75" customHeight="1">
      <c r="B173" s="10" t="s">
        <v>328</v>
      </c>
      <c r="C173" s="5" t="s">
        <v>326</v>
      </c>
      <c r="D173" s="7">
        <f>SUM(D174)</f>
        <v>6.7</v>
      </c>
      <c r="E173" s="7">
        <f>SUM(E174)</f>
        <v>0</v>
      </c>
      <c r="F173" s="7">
        <f t="shared" si="3"/>
        <v>0</v>
      </c>
    </row>
    <row r="174" spans="2:6" ht="72.75" customHeight="1">
      <c r="B174" s="10" t="s">
        <v>329</v>
      </c>
      <c r="C174" s="5" t="s">
        <v>327</v>
      </c>
      <c r="D174" s="7">
        <v>6.7</v>
      </c>
      <c r="E174" s="7">
        <v>0</v>
      </c>
      <c r="F174" s="7">
        <f t="shared" si="3"/>
        <v>0</v>
      </c>
    </row>
    <row r="175" spans="2:6" ht="16.5" customHeight="1">
      <c r="B175" s="10" t="s">
        <v>294</v>
      </c>
      <c r="C175" s="5" t="s">
        <v>295</v>
      </c>
      <c r="D175" s="7">
        <f>SUM(D176)</f>
        <v>25866</v>
      </c>
      <c r="E175" s="7">
        <f>SUM(E176)</f>
        <v>18275.1</v>
      </c>
      <c r="F175" s="7">
        <f t="shared" si="3"/>
        <v>70.65298074692646</v>
      </c>
    </row>
    <row r="176" spans="2:6" ht="38.25" customHeight="1">
      <c r="B176" s="10" t="s">
        <v>296</v>
      </c>
      <c r="C176" s="5" t="s">
        <v>297</v>
      </c>
      <c r="D176" s="7">
        <v>25866</v>
      </c>
      <c r="E176" s="7">
        <v>18275.1</v>
      </c>
      <c r="F176" s="7">
        <f t="shared" si="3"/>
        <v>70.65298074692646</v>
      </c>
    </row>
    <row r="177" spans="2:6" ht="15.75">
      <c r="B177" s="10" t="s">
        <v>298</v>
      </c>
      <c r="C177" s="5" t="s">
        <v>299</v>
      </c>
      <c r="D177" s="7">
        <f>SUM(D178)</f>
        <v>41711.2</v>
      </c>
      <c r="E177" s="7">
        <f>SUM(E178)</f>
        <v>39597.7</v>
      </c>
      <c r="F177" s="7">
        <f t="shared" si="3"/>
        <v>94.93301559293427</v>
      </c>
    </row>
    <row r="178" spans="2:6" ht="19.5" customHeight="1">
      <c r="B178" s="10" t="s">
        <v>300</v>
      </c>
      <c r="C178" s="5" t="s">
        <v>301</v>
      </c>
      <c r="D178" s="7">
        <v>41711.2</v>
      </c>
      <c r="E178" s="7">
        <v>39597.7</v>
      </c>
      <c r="F178" s="7">
        <f t="shared" si="3"/>
        <v>94.93301559293427</v>
      </c>
    </row>
    <row r="179" spans="2:6" ht="52.5" customHeight="1">
      <c r="B179" s="10" t="s">
        <v>302</v>
      </c>
      <c r="C179" s="5" t="s">
        <v>303</v>
      </c>
      <c r="D179" s="7">
        <f>SUM(D180)</f>
        <v>-17695.6</v>
      </c>
      <c r="E179" s="7">
        <f>SUM(E180)</f>
        <v>-18074.3</v>
      </c>
      <c r="F179" s="7">
        <f t="shared" si="3"/>
        <v>102.14008001989197</v>
      </c>
    </row>
    <row r="180" spans="2:6" ht="49.5" customHeight="1">
      <c r="B180" s="10" t="s">
        <v>304</v>
      </c>
      <c r="C180" s="5" t="s">
        <v>305</v>
      </c>
      <c r="D180" s="7">
        <v>-17695.6</v>
      </c>
      <c r="E180" s="7">
        <v>-18074.3</v>
      </c>
      <c r="F180" s="7">
        <f t="shared" si="3"/>
        <v>102.14008001989197</v>
      </c>
    </row>
  </sheetData>
  <sheetProtection/>
  <mergeCells count="5">
    <mergeCell ref="E1:F1"/>
    <mergeCell ref="E2:F2"/>
    <mergeCell ref="E3:F3"/>
    <mergeCell ref="E4:F4"/>
    <mergeCell ref="B6:F7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Пастух Лилия Вазимовна</cp:lastModifiedBy>
  <cp:lastPrinted>2012-08-28T05:36:59Z</cp:lastPrinted>
  <dcterms:created xsi:type="dcterms:W3CDTF">2012-04-16T03:38:18Z</dcterms:created>
  <dcterms:modified xsi:type="dcterms:W3CDTF">2012-08-28T05:37:11Z</dcterms:modified>
  <cp:category/>
  <cp:version/>
  <cp:contentType/>
  <cp:contentStatus/>
</cp:coreProperties>
</file>